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igration\Pricing\NHH\SVT\"/>
    </mc:Choice>
  </mc:AlternateContent>
  <xr:revisionPtr revIDLastSave="0" documentId="13_ncr:1_{C9672EF3-5B67-4A2B-8469-A18ACF13A1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her (inc Direct Debit) ex VAT" sheetId="1" r:id="rId1"/>
    <sheet name="Standard Credit ex VAT" sheetId="6" r:id="rId2"/>
    <sheet name="Prepayment Meter ex VAT" sheetId="8" r:id="rId3"/>
    <sheet name="Other (inc Direct Debit)" sheetId="9" r:id="rId4"/>
    <sheet name="Standard Credit" sheetId="10" r:id="rId5"/>
    <sheet name="Prepayment Meter" sheetId="11" r:id="rId6"/>
  </sheets>
  <definedNames>
    <definedName name="_xlnm._FilterDatabase" localSheetId="0" hidden="1">'Other (inc Direct Debit) ex VAT'!$A$23:$E$37</definedName>
    <definedName name="_xlnm._FilterDatabase" localSheetId="2" hidden="1">'Prepayment Meter ex VAT'!$A$23:$E$37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8" l="1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57" i="11" l="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4" i="11"/>
  <c r="E45" i="10"/>
  <c r="F4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55" i="10"/>
  <c r="F55" i="10"/>
  <c r="E56" i="10"/>
  <c r="F56" i="10"/>
  <c r="E57" i="10"/>
  <c r="F57" i="10"/>
  <c r="F44" i="10"/>
  <c r="E44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4" i="10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F44" i="9"/>
  <c r="E44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4" i="9"/>
  <c r="D45" i="11" l="1"/>
  <c r="D46" i="11"/>
  <c r="D47" i="11"/>
  <c r="D48" i="11"/>
  <c r="D49" i="11"/>
  <c r="D50" i="11"/>
  <c r="D51" i="11"/>
  <c r="D52" i="11"/>
  <c r="D53" i="11"/>
  <c r="D54" i="11"/>
  <c r="D55" i="11"/>
  <c r="D56" i="11"/>
  <c r="D57" i="11"/>
  <c r="D4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2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4" i="11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4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2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4" i="10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4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2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4" i="9"/>
</calcChain>
</file>

<file path=xl/sharedStrings.xml><?xml version="1.0" encoding="utf-8"?>
<sst xmlns="http://schemas.openxmlformats.org/spreadsheetml/2006/main" count="576" uniqueCount="171">
  <si>
    <t>Gas</t>
  </si>
  <si>
    <t xml:space="preserve"> Name</t>
  </si>
  <si>
    <t>North West</t>
  </si>
  <si>
    <t>NW</t>
  </si>
  <si>
    <t>Northern</t>
  </si>
  <si>
    <t>NO</t>
  </si>
  <si>
    <t>Yorkshire</t>
  </si>
  <si>
    <t>NE</t>
  </si>
  <si>
    <t>Northern Scotland</t>
  </si>
  <si>
    <t>SC</t>
  </si>
  <si>
    <t>Southern</t>
  </si>
  <si>
    <t>SO</t>
  </si>
  <si>
    <t>Southern Scotland</t>
  </si>
  <si>
    <t>N Wales and Mersey</t>
  </si>
  <si>
    <t>WN</t>
  </si>
  <si>
    <t>London</t>
  </si>
  <si>
    <t>NT</t>
  </si>
  <si>
    <t>South East</t>
  </si>
  <si>
    <t>SE</t>
  </si>
  <si>
    <t>Eastern</t>
  </si>
  <si>
    <t>EA</t>
  </si>
  <si>
    <t>East Midlands</t>
  </si>
  <si>
    <t>EM</t>
  </si>
  <si>
    <t>Midlands</t>
  </si>
  <si>
    <t>WM</t>
  </si>
  <si>
    <t>Southern Western</t>
  </si>
  <si>
    <t>SW</t>
  </si>
  <si>
    <t>South Wales</t>
  </si>
  <si>
    <t>WS</t>
  </si>
  <si>
    <t>DNO</t>
  </si>
  <si>
    <t>Name</t>
  </si>
  <si>
    <t>Area</t>
  </si>
  <si>
    <t>Area code</t>
  </si>
  <si>
    <t>Elec single rate</t>
  </si>
  <si>
    <t>Elec Dual rate</t>
  </si>
  <si>
    <t>Standing charge inc. VAT (p/day)</t>
  </si>
  <si>
    <t>Unit rate inc. VAT (p/KWh)</t>
  </si>
  <si>
    <t>Day Unit Rate inc. VAT (p/KWh)</t>
  </si>
  <si>
    <t>Night Unit Rate inc. VAT (p/KWh)</t>
  </si>
  <si>
    <t>Day Unit Rate exc. VAT (p/KWh)</t>
  </si>
  <si>
    <t>Standing charge exc. VAT (p/day)</t>
  </si>
  <si>
    <t>Unit rate exc. VAT (p/KWh)</t>
  </si>
  <si>
    <t>Day rate exc. VAT (p/KWh)</t>
  </si>
  <si>
    <t>NSC</t>
  </si>
  <si>
    <t>Night Rate exc. VAT (p/KWh)</t>
  </si>
  <si>
    <t>SVTOct24_Other_G_EA</t>
  </si>
  <si>
    <t>SVTOct24_Other_G_EM</t>
  </si>
  <si>
    <t>SVTOct24_Other_G_NT</t>
  </si>
  <si>
    <t>SVTOct24_Other_G_WN</t>
  </si>
  <si>
    <t>SVTOct24_Other_G_WM</t>
  </si>
  <si>
    <t>SVTOct24_Other_G_NO</t>
  </si>
  <si>
    <t>SVTOct24_Other_G_NW</t>
  </si>
  <si>
    <t>SVTOct24_Other_G_NSC</t>
  </si>
  <si>
    <t>SVTOct24_Other_G_SC</t>
  </si>
  <si>
    <t>SVTOct24_Other_G_SE</t>
  </si>
  <si>
    <t>SVTOct24_Other_G_SO</t>
  </si>
  <si>
    <t>SVTOct24_Other_G_WS</t>
  </si>
  <si>
    <t>SVTOct24_Other_G_SW</t>
  </si>
  <si>
    <t>SVTOct24_Other_G_NE</t>
  </si>
  <si>
    <t>SVTOct24_Other_SR_DNO_10</t>
  </si>
  <si>
    <t>SVTOct24_Other_SR_DNO_11</t>
  </si>
  <si>
    <t>SVTOct24_Other_SR_DNO_12</t>
  </si>
  <si>
    <t>SVTOct24_Other_SR_DNO_13</t>
  </si>
  <si>
    <t>SVTOct24_Other_SR_DNO_14</t>
  </si>
  <si>
    <t>SVTOct24_Other_SR_DNO_15</t>
  </si>
  <si>
    <t>SVTOct24_Other_SR_DNO_16</t>
  </si>
  <si>
    <t>SVTOct24_Other_SR_DNO_17</t>
  </si>
  <si>
    <t>SVTOct24_Other_SR_DNO_18</t>
  </si>
  <si>
    <t>SVTOct24_Other_SR_DNO_19</t>
  </si>
  <si>
    <t>SVTOct24_Other_SR_DNO_20</t>
  </si>
  <si>
    <t>SVTOct24_Other_SR_DNO_21</t>
  </si>
  <si>
    <t>SVTOct24_Other_SR_DNO_22</t>
  </si>
  <si>
    <t>SVTOct24_Other_SR_DNO_23</t>
  </si>
  <si>
    <t>SVTOct24_Other_DN_DNO_10</t>
  </si>
  <si>
    <t>SVTOct24_Other_DN_DNO_11</t>
  </si>
  <si>
    <t>SVTOct24_Other_DN_DNO_12</t>
  </si>
  <si>
    <t>SVTOct24_Other_DN_DNO_13</t>
  </si>
  <si>
    <t>SVTOct24_Other_DN_DNO_14</t>
  </si>
  <si>
    <t>SVTOct24_Other_DN_DNO_15</t>
  </si>
  <si>
    <t>SVTOct24_Other_DN_DNO_16</t>
  </si>
  <si>
    <t>SVTOct24_Other_DN_DNO_17</t>
  </si>
  <si>
    <t>SVTOct24_Other_DN_DNO_18</t>
  </si>
  <si>
    <t>SVTOct24_Other_DN_DNO_19</t>
  </si>
  <si>
    <t>SVTOct24_Other_DN_DNO_20</t>
  </si>
  <si>
    <t>SVTOct24_Other_DN_DNO_21</t>
  </si>
  <si>
    <t>SVTOct24_Other_DN_DNO_22</t>
  </si>
  <si>
    <t>SVTOct24_Other_DN_DNO_23</t>
  </si>
  <si>
    <t>SVTOct24_Credit_G_EA</t>
  </si>
  <si>
    <t>SVTOct24_Credit_G_EM</t>
  </si>
  <si>
    <t>SVTOct24_Credit_G_NT</t>
  </si>
  <si>
    <t>SVTOct24_Credit_G_WN</t>
  </si>
  <si>
    <t>SVTOct24_Credit_G_WM</t>
  </si>
  <si>
    <t>SVTOct24_Credit_G_NO</t>
  </si>
  <si>
    <t>SVTOct24_Credit_G_NW</t>
  </si>
  <si>
    <t>SVTOct24_Credit_G_NSC</t>
  </si>
  <si>
    <t>SVTOct24_Credit_G_SC</t>
  </si>
  <si>
    <t>SVTOct24_Credit_G_SE</t>
  </si>
  <si>
    <t>SVTOct24_Credit_G_SO</t>
  </si>
  <si>
    <t>SVTOct24_Credit_G_WS</t>
  </si>
  <si>
    <t>SVTOct24_Credit_G_SW</t>
  </si>
  <si>
    <t>SVTOct24_Credit_G_NE</t>
  </si>
  <si>
    <t>SVTOct24_Credit_SR_DNO_10</t>
  </si>
  <si>
    <t>SVTOct24_Credit_SR_DNO_11</t>
  </si>
  <si>
    <t>SVTOct24_Credit_SR_DNO_12</t>
  </si>
  <si>
    <t>SVTOct24_Credit_SR_DNO_13</t>
  </si>
  <si>
    <t>SVTOct24_Credit_SR_DNO_14</t>
  </si>
  <si>
    <t>SVTOct24_Credit_SR_DNO_15</t>
  </si>
  <si>
    <t>SVTOct24_Credit_SR_DNO_16</t>
  </si>
  <si>
    <t>SVTOct24_Credit_SR_DNO_17</t>
  </si>
  <si>
    <t>SVTOct24_Credit_SR_DNO_18</t>
  </si>
  <si>
    <t>SVTOct24_Credit_SR_DNO_19</t>
  </si>
  <si>
    <t>SVTOct24_Credit_SR_DNO_20</t>
  </si>
  <si>
    <t>SVTOct24_Credit_SR_DNO_21</t>
  </si>
  <si>
    <t>SVTOct24_Credit_SR_DNO_22</t>
  </si>
  <si>
    <t>SVTOct24_Credit_SR_DNO_23</t>
  </si>
  <si>
    <t>SVTOct24_Credit_DN_DNO_10</t>
  </si>
  <si>
    <t>SVTOct24_Credit_DN_DNO_11</t>
  </si>
  <si>
    <t>SVTOct24_Credit_DN_DNO_12</t>
  </si>
  <si>
    <t>SVTOct24_Credit_DN_DNO_13</t>
  </si>
  <si>
    <t>SVTOct24_Credit_DN_DNO_14</t>
  </si>
  <si>
    <t>SVTOct24_Credit_DN_DNO_15</t>
  </si>
  <si>
    <t>SVTOct24_Credit_DN_DNO_16</t>
  </si>
  <si>
    <t>SVTOct24_Credit_DN_DNO_17</t>
  </si>
  <si>
    <t>SVTOct24_Credit_DN_DNO_18</t>
  </si>
  <si>
    <t>SVTOct24_Credit_DN_DNO_19</t>
  </si>
  <si>
    <t>SVTOct24_Credit_DN_DNO_20</t>
  </si>
  <si>
    <t>SVTOct24_Credit_DN_DNO_21</t>
  </si>
  <si>
    <t>SVTOct24_Credit_DN_DNO_22</t>
  </si>
  <si>
    <t>SVTOct24_Credit_DN_DNO_23</t>
  </si>
  <si>
    <t>SVTOct24_PPM_G_EA</t>
  </si>
  <si>
    <t>SVTOct24_PPM_G_EM</t>
  </si>
  <si>
    <t>SVTOct24_PPM_G_NT</t>
  </si>
  <si>
    <t>SVTOct24_PPM_G_WN</t>
  </si>
  <si>
    <t>SVTOct24_PPM_G_WM</t>
  </si>
  <si>
    <t>SVTOct24_PPM_G_NO</t>
  </si>
  <si>
    <t>SVTOct24_PPM_G_NW</t>
  </si>
  <si>
    <t>SVTOct24_PPM_G_NSC</t>
  </si>
  <si>
    <t>SVTOct24_PPM_G_SC</t>
  </si>
  <si>
    <t>SVTOct24_PPM_G_SE</t>
  </si>
  <si>
    <t>SVTOct24_PPM_G_SO</t>
  </si>
  <si>
    <t>SVTOct24_PPM_G_WS</t>
  </si>
  <si>
    <t>SVTOct24_PPM_G_SW</t>
  </si>
  <si>
    <t>SVTOct24_PPM_G_NE</t>
  </si>
  <si>
    <t>SVTOct24_PPM_SR_DNO_10</t>
  </si>
  <si>
    <t>SVTOct24_PPM_SR_DNO_11</t>
  </si>
  <si>
    <t>SVTOct24_PPM_SR_DNO_12</t>
  </si>
  <si>
    <t>SVTOct24_PPM_SR_DNO_13</t>
  </si>
  <si>
    <t>SVTOct24_PPM_SR_DNO_14</t>
  </si>
  <si>
    <t>SVTOct24_PPM_SR_DNO_15</t>
  </si>
  <si>
    <t>SVTOct24_PPM_SR_DNO_16</t>
  </si>
  <si>
    <t>SVTOct24_PPM_SR_DNO_17</t>
  </si>
  <si>
    <t>SVTOct24_PPM_SR_DNO_18</t>
  </si>
  <si>
    <t>SVTOct24_PPM_SR_DNO_19</t>
  </si>
  <si>
    <t>SVTOct24_PPM_SR_DNO_20</t>
  </si>
  <si>
    <t>SVTOct24_PPM_SR_DNO_21</t>
  </si>
  <si>
    <t>SVTOct24_PPM_SR_DNO_22</t>
  </si>
  <si>
    <t>SVTOct24_PPM_SR_DNO_23</t>
  </si>
  <si>
    <t>SVTOct24_PPM_DN_DNO_10</t>
  </si>
  <si>
    <t>SVTOct24_PPM_DN_DNO_11</t>
  </si>
  <si>
    <t>SVTOct24_PPM_DN_DNO_12</t>
  </si>
  <si>
    <t>SVTOct24_PPM_DN_DNO_13</t>
  </si>
  <si>
    <t>SVTOct24_PPM_DN_DNO_14</t>
  </si>
  <si>
    <t>SVTOct24_PPM_DN_DNO_15</t>
  </si>
  <si>
    <t>SVTOct24_PPM_DN_DNO_16</t>
  </si>
  <si>
    <t>SVTOct24_PPM_DN_DNO_17</t>
  </si>
  <si>
    <t>SVTOct24_PPM_DN_DNO_18</t>
  </si>
  <si>
    <t>SVTOct24_PPM_DN_DNO_19</t>
  </si>
  <si>
    <t>SVTOct24_PPM_DN_DNO_20</t>
  </si>
  <si>
    <t>SVTOct24_PPM_DN_DNO_21</t>
  </si>
  <si>
    <t>SVTOct24_PPM_DN_DNO_22</t>
  </si>
  <si>
    <t>SVTOct24_PPM_DN_DNO_23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</si>
</sst>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2" borderId="0" xfId="1"/>
    <xf numFmtId="165" fontId="2" fillId="2" borderId="0" xfId="1" applyNumberFormat="1"/>
  </cellXfs>
  <cellStyles count="5">
    <cellStyle name="Good" xfId="1" builtinId="26"/>
    <cellStyle name="Normal" xfId="0" builtinId="0"/>
    <cellStyle name="Normal 10 2 3" xfId="3" xr:uid="{143FD59F-3FF8-4DA7-998D-809A9A09B4DD}"/>
    <cellStyle name="Normal 2" xfId="2" xr:uid="{7E667483-186B-44D2-8C19-E40BA822B2D4}"/>
    <cellStyle name="Normal 2 3" xfId="4" xr:uid="{AC7EEA0D-B2E5-4EA2-90EF-0F684A351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30.42578125" bestFit="1" customWidth="1"/>
    <col min="4" max="4" width="30.7109375" bestFit="1" customWidth="1"/>
    <col min="5" max="5" width="36" bestFit="1" customWidth="1"/>
    <col min="6" max="6" width="26.8554687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40</v>
      </c>
      <c r="E3" t="s">
        <v>41</v>
      </c>
    </row>
    <row r="4" spans="1:5" x14ac:dyDescent="0.25">
      <c r="A4" t="s">
        <v>20</v>
      </c>
      <c r="B4" t="s">
        <v>19</v>
      </c>
      <c r="C4" t="str">
        <f t="shared" ref="C4:C17" si="0">"SVTOct24_Other_G_"&amp;A4</f>
        <v>SVTOct24_Other_G_EA</v>
      </c>
      <c r="D4" s="4">
        <v>29.936</v>
      </c>
      <c r="E4" s="4">
        <v>5.867</v>
      </c>
    </row>
    <row r="5" spans="1:5" x14ac:dyDescent="0.25">
      <c r="A5" t="s">
        <v>22</v>
      </c>
      <c r="B5" t="s">
        <v>21</v>
      </c>
      <c r="C5" t="str">
        <f t="shared" si="0"/>
        <v>SVTOct24_Other_G_EM</v>
      </c>
      <c r="D5" s="4">
        <v>29.984999999999999</v>
      </c>
      <c r="E5" s="4">
        <v>5.8040000000000003</v>
      </c>
    </row>
    <row r="6" spans="1:5" x14ac:dyDescent="0.25">
      <c r="A6" t="s">
        <v>16</v>
      </c>
      <c r="B6" t="s">
        <v>15</v>
      </c>
      <c r="C6" t="str">
        <f t="shared" si="0"/>
        <v>SVTOct24_Other_G_NT</v>
      </c>
      <c r="D6" s="4">
        <v>30.475999999999999</v>
      </c>
      <c r="E6" s="4">
        <v>6.0069999999999997</v>
      </c>
    </row>
    <row r="7" spans="1:5" x14ac:dyDescent="0.25">
      <c r="A7" t="s">
        <v>14</v>
      </c>
      <c r="B7" t="s">
        <v>13</v>
      </c>
      <c r="C7" t="str">
        <f t="shared" si="0"/>
        <v>SVTOct24_Other_G_WN</v>
      </c>
      <c r="D7" s="4">
        <v>30.396000000000001</v>
      </c>
      <c r="E7" s="4">
        <v>5.9139999999999997</v>
      </c>
    </row>
    <row r="8" spans="1:5" x14ac:dyDescent="0.25">
      <c r="A8" t="s">
        <v>24</v>
      </c>
      <c r="B8" t="s">
        <v>23</v>
      </c>
      <c r="C8" t="str">
        <f t="shared" si="0"/>
        <v>SVTOct24_Other_G_WM</v>
      </c>
      <c r="D8" s="4">
        <v>30.163</v>
      </c>
      <c r="E8" s="4">
        <v>5.9020000000000001</v>
      </c>
    </row>
    <row r="9" spans="1:5" x14ac:dyDescent="0.25">
      <c r="A9" t="s">
        <v>5</v>
      </c>
      <c r="B9" t="s">
        <v>4</v>
      </c>
      <c r="C9" t="str">
        <f t="shared" si="0"/>
        <v>SVTOct24_Other_G_NO</v>
      </c>
      <c r="D9" s="4">
        <v>30.224</v>
      </c>
      <c r="E9" s="4">
        <v>5.9269999999999996</v>
      </c>
    </row>
    <row r="10" spans="1:5" x14ac:dyDescent="0.25">
      <c r="A10" t="s">
        <v>3</v>
      </c>
      <c r="B10" t="s">
        <v>2</v>
      </c>
      <c r="C10" t="str">
        <f t="shared" si="0"/>
        <v>SVTOct24_Other_G_NW</v>
      </c>
      <c r="D10" s="4">
        <v>30.248000000000001</v>
      </c>
      <c r="E10" s="4">
        <v>5.8639999999999999</v>
      </c>
    </row>
    <row r="11" spans="1:5" x14ac:dyDescent="0.25">
      <c r="A11" t="s">
        <v>43</v>
      </c>
      <c r="B11" t="s">
        <v>8</v>
      </c>
      <c r="C11" t="str">
        <f t="shared" si="0"/>
        <v>SVTOct24_Other_G_NSC</v>
      </c>
      <c r="D11" s="4">
        <v>30.248000000000001</v>
      </c>
      <c r="E11" s="4">
        <v>5.8620000000000001</v>
      </c>
    </row>
    <row r="12" spans="1:5" x14ac:dyDescent="0.25">
      <c r="A12" t="s">
        <v>9</v>
      </c>
      <c r="B12" t="s">
        <v>12</v>
      </c>
      <c r="C12" t="str">
        <f t="shared" si="0"/>
        <v>SVTOct24_Other_G_SC</v>
      </c>
      <c r="D12" s="4">
        <v>30.280999999999999</v>
      </c>
      <c r="E12" s="4">
        <v>5.8620000000000001</v>
      </c>
    </row>
    <row r="13" spans="1:5" x14ac:dyDescent="0.25">
      <c r="A13" t="s">
        <v>18</v>
      </c>
      <c r="B13" t="s">
        <v>17</v>
      </c>
      <c r="C13" t="str">
        <f t="shared" si="0"/>
        <v>SVTOct24_Other_G_SE</v>
      </c>
      <c r="D13" s="4">
        <v>29.898</v>
      </c>
      <c r="E13" s="4">
        <v>5.8730000000000002</v>
      </c>
    </row>
    <row r="14" spans="1:5" x14ac:dyDescent="0.25">
      <c r="A14" t="s">
        <v>11</v>
      </c>
      <c r="B14" t="s">
        <v>10</v>
      </c>
      <c r="C14" t="str">
        <f t="shared" si="0"/>
        <v>SVTOct24_Other_G_SO</v>
      </c>
      <c r="D14" s="4">
        <v>29.812999999999999</v>
      </c>
      <c r="E14" s="4">
        <v>6.016</v>
      </c>
    </row>
    <row r="15" spans="1:5" x14ac:dyDescent="0.25">
      <c r="A15" t="s">
        <v>28</v>
      </c>
      <c r="B15" t="s">
        <v>27</v>
      </c>
      <c r="C15" t="str">
        <f t="shared" si="0"/>
        <v>SVTOct24_Other_G_WS</v>
      </c>
      <c r="D15" s="4">
        <v>30.309000000000001</v>
      </c>
      <c r="E15" s="4">
        <v>6.1379999999999999</v>
      </c>
    </row>
    <row r="16" spans="1:5" x14ac:dyDescent="0.25">
      <c r="A16" t="s">
        <v>26</v>
      </c>
      <c r="B16" t="s">
        <v>25</v>
      </c>
      <c r="C16" t="str">
        <f t="shared" si="0"/>
        <v>SVTOct24_Other_G_SW</v>
      </c>
      <c r="D16" s="4">
        <v>29.905999999999999</v>
      </c>
      <c r="E16" s="4">
        <v>6.2119999999999997</v>
      </c>
    </row>
    <row r="17" spans="1:5" x14ac:dyDescent="0.25">
      <c r="A17" t="s">
        <v>7</v>
      </c>
      <c r="B17" t="s">
        <v>6</v>
      </c>
      <c r="C17" t="str">
        <f t="shared" si="0"/>
        <v>SVTOct24_Other_G_NE</v>
      </c>
      <c r="D17" s="4">
        <v>30.215</v>
      </c>
      <c r="E17" s="4">
        <v>5.915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40</v>
      </c>
      <c r="E23" t="s">
        <v>41</v>
      </c>
    </row>
    <row r="24" spans="1:5" x14ac:dyDescent="0.25">
      <c r="A24">
        <v>10</v>
      </c>
      <c r="B24" t="s">
        <v>19</v>
      </c>
      <c r="C24" t="str">
        <f t="shared" ref="C24:C37" si="1">"SVTOct24_Other_SR_DNO_"&amp;A24</f>
        <v>SVTOct24_Other_SR_DNO_10</v>
      </c>
      <c r="D24" s="5">
        <v>48.420917808219187</v>
      </c>
      <c r="E24" s="5">
        <v>24.008677419354836</v>
      </c>
    </row>
    <row r="25" spans="1:5" x14ac:dyDescent="0.25">
      <c r="A25">
        <v>11</v>
      </c>
      <c r="B25" t="s">
        <v>21</v>
      </c>
      <c r="C25" t="str">
        <f t="shared" si="1"/>
        <v>SVTOct24_Other_SR_DNO_11</v>
      </c>
      <c r="D25" s="5">
        <v>54.190780821917812</v>
      </c>
      <c r="E25" s="5">
        <v>22.635129032258064</v>
      </c>
    </row>
    <row r="26" spans="1:5" x14ac:dyDescent="0.25">
      <c r="A26">
        <v>12</v>
      </c>
      <c r="B26" t="s">
        <v>15</v>
      </c>
      <c r="C26" t="str">
        <f t="shared" si="1"/>
        <v>SVTOct24_Other_SR_DNO_12</v>
      </c>
      <c r="D26" s="5">
        <v>39.607219178082197</v>
      </c>
      <c r="E26" s="5">
        <v>24.460935483870966</v>
      </c>
    </row>
    <row r="27" spans="1:5" x14ac:dyDescent="0.25">
      <c r="A27">
        <v>13</v>
      </c>
      <c r="B27" t="s">
        <v>13</v>
      </c>
      <c r="C27" t="str">
        <f t="shared" si="1"/>
        <v>SVTOct24_Other_SR_DNO_13</v>
      </c>
      <c r="D27" s="5">
        <v>64.656534246575333</v>
      </c>
      <c r="E27" s="5">
        <v>24.176741935483868</v>
      </c>
    </row>
    <row r="28" spans="1:5" x14ac:dyDescent="0.25">
      <c r="A28">
        <v>14</v>
      </c>
      <c r="B28" t="s">
        <v>23</v>
      </c>
      <c r="C28" t="str">
        <f t="shared" si="1"/>
        <v>SVTOct24_Other_SR_DNO_14</v>
      </c>
      <c r="D28" s="5">
        <v>60.585301369863011</v>
      </c>
      <c r="E28" s="5">
        <v>22.695774193548388</v>
      </c>
    </row>
    <row r="29" spans="1:5" x14ac:dyDescent="0.25">
      <c r="A29">
        <v>15</v>
      </c>
      <c r="B29" t="s">
        <v>4</v>
      </c>
      <c r="C29" t="str">
        <f t="shared" si="1"/>
        <v>SVTOct24_Other_SR_DNO_15</v>
      </c>
      <c r="D29" s="5">
        <v>68.667493150684919</v>
      </c>
      <c r="E29" s="5">
        <v>22.080612903225806</v>
      </c>
    </row>
    <row r="30" spans="1:5" x14ac:dyDescent="0.25">
      <c r="A30">
        <v>16</v>
      </c>
      <c r="B30" t="s">
        <v>2</v>
      </c>
      <c r="C30" t="str">
        <f t="shared" si="1"/>
        <v>SVTOct24_Other_SR_DNO_16</v>
      </c>
      <c r="D30" s="5">
        <v>49.557904109589039</v>
      </c>
      <c r="E30" s="5">
        <v>23.819967741935486</v>
      </c>
    </row>
    <row r="31" spans="1:5" x14ac:dyDescent="0.25">
      <c r="A31">
        <v>17</v>
      </c>
      <c r="B31" t="s">
        <v>8</v>
      </c>
      <c r="C31" t="str">
        <f t="shared" si="1"/>
        <v>SVTOct24_Other_SR_DNO_17</v>
      </c>
      <c r="D31" s="5">
        <v>59.029136986301374</v>
      </c>
      <c r="E31" s="5">
        <v>23.766096774193546</v>
      </c>
    </row>
    <row r="32" spans="1:5" x14ac:dyDescent="0.25">
      <c r="A32">
        <v>18</v>
      </c>
      <c r="B32" t="s">
        <v>12</v>
      </c>
      <c r="C32" t="str">
        <f t="shared" si="1"/>
        <v>SVTOct24_Other_SR_DNO_18</v>
      </c>
      <c r="D32" s="5">
        <v>61.11680821917809</v>
      </c>
      <c r="E32" s="5">
        <v>22.814161290322581</v>
      </c>
    </row>
    <row r="33" spans="1:6" x14ac:dyDescent="0.25">
      <c r="A33">
        <v>19</v>
      </c>
      <c r="B33" t="s">
        <v>17</v>
      </c>
      <c r="C33" t="str">
        <f t="shared" si="1"/>
        <v>SVTOct24_Other_SR_DNO_19</v>
      </c>
      <c r="D33" s="5">
        <v>55.083931506849318</v>
      </c>
      <c r="E33" s="5">
        <v>24.032548387096771</v>
      </c>
    </row>
    <row r="34" spans="1:6" x14ac:dyDescent="0.25">
      <c r="A34">
        <v>20</v>
      </c>
      <c r="B34" t="s">
        <v>10</v>
      </c>
      <c r="C34" t="str">
        <f t="shared" si="1"/>
        <v>SVTOct24_Other_SR_DNO_20</v>
      </c>
      <c r="D34" s="5">
        <v>61.218178082191784</v>
      </c>
      <c r="E34" s="5">
        <v>23.443838709677419</v>
      </c>
    </row>
    <row r="35" spans="1:6" x14ac:dyDescent="0.25">
      <c r="A35">
        <v>21</v>
      </c>
      <c r="B35" t="s">
        <v>27</v>
      </c>
      <c r="C35" t="str">
        <f t="shared" si="1"/>
        <v>SVTOct24_Other_SR_DNO_21</v>
      </c>
      <c r="D35" s="5">
        <v>61.064753424657532</v>
      </c>
      <c r="E35" s="5">
        <v>23.325451612903226</v>
      </c>
    </row>
    <row r="36" spans="1:6" x14ac:dyDescent="0.25">
      <c r="A36">
        <v>22</v>
      </c>
      <c r="B36" t="s">
        <v>25</v>
      </c>
      <c r="C36" t="str">
        <f t="shared" si="1"/>
        <v>SVTOct24_Other_SR_DNO_22</v>
      </c>
      <c r="D36" s="5">
        <v>64.875712328767122</v>
      </c>
      <c r="E36" s="5">
        <v>23.031580645161288</v>
      </c>
    </row>
    <row r="37" spans="1:6" x14ac:dyDescent="0.25">
      <c r="A37">
        <v>23</v>
      </c>
      <c r="B37" t="s">
        <v>6</v>
      </c>
      <c r="C37" t="str">
        <f t="shared" si="1"/>
        <v>SVTOct24_Other_SR_DNO_23</v>
      </c>
      <c r="D37" s="5">
        <v>65.064753424657539</v>
      </c>
      <c r="E37" s="5">
        <v>22.386419354838708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40</v>
      </c>
      <c r="E43" t="s">
        <v>42</v>
      </c>
      <c r="F43" t="s">
        <v>44</v>
      </c>
    </row>
    <row r="44" spans="1:6" x14ac:dyDescent="0.25">
      <c r="A44">
        <v>10</v>
      </c>
      <c r="B44" t="s">
        <v>19</v>
      </c>
      <c r="C44" t="str">
        <f t="shared" ref="C44:C57" si="2">"SVTOct24_Other_DN_DNO_"&amp;A44</f>
        <v>SVTOct24_Other_DN_DNO_10</v>
      </c>
      <c r="D44" s="5">
        <v>48.818178082191785</v>
      </c>
      <c r="E44" s="5">
        <v>27.008677419354836</v>
      </c>
      <c r="F44" s="5">
        <v>16.888944334723138</v>
      </c>
    </row>
    <row r="45" spans="1:6" x14ac:dyDescent="0.25">
      <c r="A45">
        <v>11</v>
      </c>
      <c r="B45" t="s">
        <v>21</v>
      </c>
      <c r="C45" t="str">
        <f t="shared" si="2"/>
        <v>SVTOct24_Other_DN_DNO_11</v>
      </c>
      <c r="D45" s="5">
        <v>53.927767123287673</v>
      </c>
      <c r="E45" s="5">
        <v>25.635129032258064</v>
      </c>
      <c r="F45" s="5">
        <v>15.975658547289887</v>
      </c>
    </row>
    <row r="46" spans="1:6" x14ac:dyDescent="0.25">
      <c r="A46">
        <v>12</v>
      </c>
      <c r="B46" t="s">
        <v>15</v>
      </c>
      <c r="C46" t="str">
        <f t="shared" si="2"/>
        <v>SVTOct24_Other_DN_DNO_12</v>
      </c>
      <c r="D46" s="5">
        <v>39.525027397260281</v>
      </c>
      <c r="E46" s="5">
        <v>27.460935483870966</v>
      </c>
      <c r="F46" s="5">
        <v>17.043309048350537</v>
      </c>
    </row>
    <row r="47" spans="1:6" x14ac:dyDescent="0.25">
      <c r="A47">
        <v>13</v>
      </c>
      <c r="B47" t="s">
        <v>13</v>
      </c>
      <c r="C47" t="str">
        <f t="shared" si="2"/>
        <v>SVTOct24_Other_DN_DNO_13</v>
      </c>
      <c r="D47" s="5">
        <v>64.47023287671233</v>
      </c>
      <c r="E47" s="5">
        <v>27.176741935483868</v>
      </c>
      <c r="F47" s="5">
        <v>17.007195377075561</v>
      </c>
    </row>
    <row r="48" spans="1:6" x14ac:dyDescent="0.25">
      <c r="A48">
        <v>14</v>
      </c>
      <c r="B48" t="s">
        <v>23</v>
      </c>
      <c r="C48" t="str">
        <f t="shared" si="2"/>
        <v>SVTOct24_Other_DN_DNO_14</v>
      </c>
      <c r="D48" s="5">
        <v>60.585301369863011</v>
      </c>
      <c r="E48" s="5">
        <v>25.695774193548388</v>
      </c>
      <c r="F48" s="5">
        <v>16.077284617072635</v>
      </c>
    </row>
    <row r="49" spans="1:6" x14ac:dyDescent="0.25">
      <c r="A49">
        <v>15</v>
      </c>
      <c r="B49" t="s">
        <v>4</v>
      </c>
      <c r="C49" t="str">
        <f t="shared" si="2"/>
        <v>SVTOct24_Other_DN_DNO_15</v>
      </c>
      <c r="D49" s="5">
        <v>68.357904109589029</v>
      </c>
      <c r="E49" s="5">
        <v>25.080612903225806</v>
      </c>
      <c r="F49" s="5">
        <v>15.524298734547578</v>
      </c>
    </row>
    <row r="50" spans="1:6" x14ac:dyDescent="0.25">
      <c r="A50">
        <v>16</v>
      </c>
      <c r="B50" t="s">
        <v>2</v>
      </c>
      <c r="C50" t="str">
        <f t="shared" si="2"/>
        <v>SVTOct24_Other_DN_DNO_16</v>
      </c>
      <c r="D50" s="5">
        <v>49.341465753424657</v>
      </c>
      <c r="E50" s="5">
        <v>26.819967741935486</v>
      </c>
      <c r="F50" s="5">
        <v>16.655779240728542</v>
      </c>
    </row>
    <row r="51" spans="1:6" x14ac:dyDescent="0.25">
      <c r="A51">
        <v>17</v>
      </c>
      <c r="B51" t="s">
        <v>8</v>
      </c>
      <c r="C51" t="str">
        <f t="shared" si="2"/>
        <v>SVTOct24_Other_DN_DNO_17</v>
      </c>
      <c r="D51" s="5">
        <v>59.930506849315073</v>
      </c>
      <c r="E51" s="5">
        <v>26.766096774193546</v>
      </c>
      <c r="F51" s="5">
        <v>16.812938921805276</v>
      </c>
    </row>
    <row r="52" spans="1:6" x14ac:dyDescent="0.25">
      <c r="A52">
        <v>18</v>
      </c>
      <c r="B52" t="s">
        <v>12</v>
      </c>
      <c r="C52" t="str">
        <f t="shared" si="2"/>
        <v>SVTOct24_Other_DN_DNO_18</v>
      </c>
      <c r="D52" s="5">
        <v>62.053794520547946</v>
      </c>
      <c r="E52" s="5">
        <v>25.814161290322581</v>
      </c>
      <c r="F52" s="5">
        <v>16.023774998171312</v>
      </c>
    </row>
    <row r="53" spans="1:6" x14ac:dyDescent="0.25">
      <c r="A53">
        <v>19</v>
      </c>
      <c r="B53" t="s">
        <v>17</v>
      </c>
      <c r="C53" t="str">
        <f t="shared" si="2"/>
        <v>SVTOct24_Other_DN_DNO_19</v>
      </c>
      <c r="D53" s="5">
        <v>55.440095890410966</v>
      </c>
      <c r="E53" s="5">
        <v>27.032548387096771</v>
      </c>
      <c r="F53" s="5">
        <v>16.877521615097649</v>
      </c>
    </row>
    <row r="54" spans="1:6" x14ac:dyDescent="0.25">
      <c r="A54">
        <v>20</v>
      </c>
      <c r="B54" t="s">
        <v>10</v>
      </c>
      <c r="C54" t="str">
        <f t="shared" si="2"/>
        <v>SVTOct24_Other_DN_DNO_20</v>
      </c>
      <c r="D54" s="5">
        <v>61.459273972602745</v>
      </c>
      <c r="E54" s="5">
        <v>26.443838709677419</v>
      </c>
      <c r="F54" s="5">
        <v>16.530070806817339</v>
      </c>
    </row>
    <row r="55" spans="1:6" x14ac:dyDescent="0.25">
      <c r="A55">
        <v>21</v>
      </c>
      <c r="B55" t="s">
        <v>27</v>
      </c>
      <c r="C55" t="str">
        <f t="shared" si="2"/>
        <v>SVTOct24_Other_DN_DNO_21</v>
      </c>
      <c r="D55" s="5">
        <v>60.596260273972611</v>
      </c>
      <c r="E55" s="5">
        <v>26.325451612903226</v>
      </c>
      <c r="F55" s="5">
        <v>16.475870675151771</v>
      </c>
    </row>
    <row r="56" spans="1:6" x14ac:dyDescent="0.25">
      <c r="A56">
        <v>22</v>
      </c>
      <c r="B56" t="s">
        <v>25</v>
      </c>
      <c r="C56" t="str">
        <f t="shared" si="2"/>
        <v>SVTOct24_Other_DN_DNO_22</v>
      </c>
      <c r="D56" s="5">
        <v>65.409958904109587</v>
      </c>
      <c r="E56" s="5">
        <v>26.031580645161288</v>
      </c>
      <c r="F56" s="5">
        <v>16.213325140809019</v>
      </c>
    </row>
    <row r="57" spans="1:6" x14ac:dyDescent="0.25">
      <c r="A57">
        <v>23</v>
      </c>
      <c r="B57" t="s">
        <v>6</v>
      </c>
      <c r="C57" t="str">
        <f t="shared" si="2"/>
        <v>SVTOct24_Other_DN_DNO_23</v>
      </c>
      <c r="D57" s="5">
        <v>64.930506849315066</v>
      </c>
      <c r="E57" s="5">
        <v>25.386419354838708</v>
      </c>
      <c r="F57" s="5">
        <v>15.875237217467639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29.140625" bestFit="1" customWidth="1"/>
    <col min="4" max="4" width="30.7109375" bestFit="1" customWidth="1"/>
    <col min="5" max="5" width="36" bestFit="1" customWidth="1"/>
    <col min="6" max="6" width="26.8554687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40</v>
      </c>
      <c r="E3" t="s">
        <v>41</v>
      </c>
    </row>
    <row r="4" spans="1:5" x14ac:dyDescent="0.25">
      <c r="A4" t="s">
        <v>20</v>
      </c>
      <c r="B4" t="s">
        <v>19</v>
      </c>
      <c r="C4" t="str">
        <f t="shared" ref="C4:C17" si="0">"SVTOct24_Credit_G_"&amp;A4</f>
        <v>SVTOct24_Credit_G_EA</v>
      </c>
      <c r="D4" s="4">
        <v>34.588000000000001</v>
      </c>
      <c r="E4" s="4">
        <v>6.1740000000000004</v>
      </c>
    </row>
    <row r="5" spans="1:5" x14ac:dyDescent="0.25">
      <c r="A5" t="s">
        <v>22</v>
      </c>
      <c r="B5" t="s">
        <v>21</v>
      </c>
      <c r="C5" t="str">
        <f t="shared" si="0"/>
        <v>SVTOct24_Credit_G_EM</v>
      </c>
      <c r="D5" s="4">
        <v>34.591000000000001</v>
      </c>
      <c r="E5" s="4">
        <v>6.109</v>
      </c>
    </row>
    <row r="6" spans="1:5" x14ac:dyDescent="0.25">
      <c r="A6" t="s">
        <v>16</v>
      </c>
      <c r="B6" t="s">
        <v>15</v>
      </c>
      <c r="C6" t="str">
        <f t="shared" si="0"/>
        <v>SVTOct24_Credit_G_NT</v>
      </c>
      <c r="D6" s="4">
        <v>34.58</v>
      </c>
      <c r="E6" s="4">
        <v>6.3220000000000001</v>
      </c>
    </row>
    <row r="7" spans="1:5" x14ac:dyDescent="0.25">
      <c r="A7" t="s">
        <v>14</v>
      </c>
      <c r="B7" t="s">
        <v>13</v>
      </c>
      <c r="C7" t="str">
        <f t="shared" si="0"/>
        <v>SVTOct24_Credit_G_WN</v>
      </c>
      <c r="D7" s="4">
        <v>34.585000000000001</v>
      </c>
      <c r="E7" s="4">
        <v>6.2249999999999996</v>
      </c>
    </row>
    <row r="8" spans="1:5" x14ac:dyDescent="0.25">
      <c r="A8" t="s">
        <v>24</v>
      </c>
      <c r="B8" t="s">
        <v>23</v>
      </c>
      <c r="C8" t="str">
        <f t="shared" si="0"/>
        <v>SVTOct24_Credit_G_WM</v>
      </c>
      <c r="D8" s="4">
        <v>34.585000000000001</v>
      </c>
      <c r="E8" s="4">
        <v>6.2119999999999997</v>
      </c>
    </row>
    <row r="9" spans="1:5" x14ac:dyDescent="0.25">
      <c r="A9" t="s">
        <v>5</v>
      </c>
      <c r="B9" t="s">
        <v>4</v>
      </c>
      <c r="C9" t="str">
        <f t="shared" si="0"/>
        <v>SVTOct24_Credit_G_NO</v>
      </c>
      <c r="D9" s="4">
        <v>34.582999999999998</v>
      </c>
      <c r="E9" s="4">
        <v>6.2380000000000004</v>
      </c>
    </row>
    <row r="10" spans="1:5" x14ac:dyDescent="0.25">
      <c r="A10" t="s">
        <v>3</v>
      </c>
      <c r="B10" t="s">
        <v>2</v>
      </c>
      <c r="C10" t="str">
        <f t="shared" si="0"/>
        <v>SVTOct24_Credit_G_NW</v>
      </c>
      <c r="D10" s="4">
        <v>34.588000000000001</v>
      </c>
      <c r="E10" s="4">
        <v>6.1710000000000003</v>
      </c>
    </row>
    <row r="11" spans="1:5" x14ac:dyDescent="0.25">
      <c r="A11" t="s">
        <v>43</v>
      </c>
      <c r="B11" t="s">
        <v>8</v>
      </c>
      <c r="C11" t="str">
        <f t="shared" si="0"/>
        <v>SVTOct24_Credit_G_NSC</v>
      </c>
      <c r="D11" s="4">
        <v>34.588000000000001</v>
      </c>
      <c r="E11" s="4">
        <v>6.1689999999999996</v>
      </c>
    </row>
    <row r="12" spans="1:5" x14ac:dyDescent="0.25">
      <c r="A12" t="s">
        <v>9</v>
      </c>
      <c r="B12" t="s">
        <v>12</v>
      </c>
      <c r="C12" t="str">
        <f t="shared" si="0"/>
        <v>SVTOct24_Credit_G_SC</v>
      </c>
      <c r="D12" s="4">
        <v>34.588000000000001</v>
      </c>
      <c r="E12" s="4">
        <v>6.1689999999999996</v>
      </c>
    </row>
    <row r="13" spans="1:5" x14ac:dyDescent="0.25">
      <c r="A13" t="s">
        <v>18</v>
      </c>
      <c r="B13" t="s">
        <v>17</v>
      </c>
      <c r="C13" t="str">
        <f t="shared" si="0"/>
        <v>SVTOct24_Credit_G_SE</v>
      </c>
      <c r="D13" s="4">
        <v>34.588000000000001</v>
      </c>
      <c r="E13" s="4">
        <v>6.181</v>
      </c>
    </row>
    <row r="14" spans="1:5" x14ac:dyDescent="0.25">
      <c r="A14" t="s">
        <v>11</v>
      </c>
      <c r="B14" t="s">
        <v>10</v>
      </c>
      <c r="C14" t="str">
        <f t="shared" si="0"/>
        <v>SVTOct24_Credit_G_SO</v>
      </c>
      <c r="D14" s="4">
        <v>34.576999999999998</v>
      </c>
      <c r="E14" s="4">
        <v>6.3319999999999999</v>
      </c>
    </row>
    <row r="15" spans="1:5" x14ac:dyDescent="0.25">
      <c r="A15" t="s">
        <v>28</v>
      </c>
      <c r="B15" t="s">
        <v>27</v>
      </c>
      <c r="C15" t="str">
        <f t="shared" si="0"/>
        <v>SVTOct24_Credit_G_WS</v>
      </c>
      <c r="D15" s="4">
        <v>34.572000000000003</v>
      </c>
      <c r="E15" s="4">
        <v>6.46</v>
      </c>
    </row>
    <row r="16" spans="1:5" x14ac:dyDescent="0.25">
      <c r="A16" t="s">
        <v>26</v>
      </c>
      <c r="B16" t="s">
        <v>25</v>
      </c>
      <c r="C16" t="str">
        <f t="shared" si="0"/>
        <v>SVTOct24_Credit_G_SW</v>
      </c>
      <c r="D16" s="4">
        <v>34.566000000000003</v>
      </c>
      <c r="E16" s="4">
        <v>6.5380000000000003</v>
      </c>
    </row>
    <row r="17" spans="1:5" x14ac:dyDescent="0.25">
      <c r="A17" t="s">
        <v>7</v>
      </c>
      <c r="B17" t="s">
        <v>6</v>
      </c>
      <c r="C17" t="str">
        <f t="shared" si="0"/>
        <v>SVTOct24_Credit_G_NE</v>
      </c>
      <c r="D17" s="4">
        <v>34.585000000000001</v>
      </c>
      <c r="E17" s="4">
        <v>6.226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40</v>
      </c>
      <c r="E23" t="s">
        <v>41</v>
      </c>
    </row>
    <row r="24" spans="1:5" x14ac:dyDescent="0.25">
      <c r="A24">
        <v>10</v>
      </c>
      <c r="B24" t="s">
        <v>19</v>
      </c>
      <c r="C24" t="str">
        <f t="shared" ref="C24:C37" si="1">"SVTOct24_Credit_SR_DNO_"&amp;A24</f>
        <v>SVTOct24_Credit_SR_DNO_10</v>
      </c>
      <c r="D24" s="5">
        <v>54.012698630136988</v>
      </c>
      <c r="E24" s="5">
        <v>25.269967741935481</v>
      </c>
    </row>
    <row r="25" spans="1:5" x14ac:dyDescent="0.25">
      <c r="A25">
        <v>11</v>
      </c>
      <c r="B25" t="s">
        <v>21</v>
      </c>
      <c r="C25" t="str">
        <f t="shared" si="1"/>
        <v>SVTOct24_Credit_SR_DNO_11</v>
      </c>
      <c r="D25" s="5">
        <v>59.908589041095894</v>
      </c>
      <c r="E25" s="5">
        <v>23.823193548387099</v>
      </c>
    </row>
    <row r="26" spans="1:5" x14ac:dyDescent="0.25">
      <c r="A26">
        <v>12</v>
      </c>
      <c r="B26" t="s">
        <v>15</v>
      </c>
      <c r="C26" t="str">
        <f t="shared" si="1"/>
        <v>SVTOct24_Credit_SR_DNO_12</v>
      </c>
      <c r="D26" s="5">
        <v>44.001739726027402</v>
      </c>
      <c r="E26" s="5">
        <v>25.745774193548385</v>
      </c>
    </row>
    <row r="27" spans="1:5" x14ac:dyDescent="0.25">
      <c r="A27">
        <v>13</v>
      </c>
      <c r="B27" t="s">
        <v>13</v>
      </c>
      <c r="C27" t="str">
        <f t="shared" si="1"/>
        <v>SVTOct24_Credit_SR_DNO_13</v>
      </c>
      <c r="D27" s="5">
        <v>70.46201369863013</v>
      </c>
      <c r="E27" s="5">
        <v>25.448677419354841</v>
      </c>
    </row>
    <row r="28" spans="1:5" x14ac:dyDescent="0.25">
      <c r="A28">
        <v>14</v>
      </c>
      <c r="B28" t="s">
        <v>23</v>
      </c>
      <c r="C28" t="str">
        <f t="shared" si="1"/>
        <v>SVTOct24_Credit_SR_DNO_14</v>
      </c>
      <c r="D28" s="5">
        <v>66.486671232876716</v>
      </c>
      <c r="E28" s="5">
        <v>23.887709677419352</v>
      </c>
    </row>
    <row r="29" spans="1:5" x14ac:dyDescent="0.25">
      <c r="A29">
        <v>15</v>
      </c>
      <c r="B29" t="s">
        <v>4</v>
      </c>
      <c r="C29" t="str">
        <f t="shared" si="1"/>
        <v>SVTOct24_Credit_SR_DNO_15</v>
      </c>
      <c r="D29" s="5">
        <v>74.998999999999995</v>
      </c>
      <c r="E29" s="5">
        <v>23.240612903225806</v>
      </c>
    </row>
    <row r="30" spans="1:5" x14ac:dyDescent="0.25">
      <c r="A30">
        <v>16</v>
      </c>
      <c r="B30" t="s">
        <v>2</v>
      </c>
      <c r="C30" t="str">
        <f t="shared" si="1"/>
        <v>SVTOct24_Credit_SR_DNO_16</v>
      </c>
      <c r="D30" s="5">
        <v>54.8072191780822</v>
      </c>
      <c r="E30" s="5">
        <v>25.071580645161291</v>
      </c>
    </row>
    <row r="31" spans="1:5" x14ac:dyDescent="0.25">
      <c r="A31">
        <v>17</v>
      </c>
      <c r="B31" t="s">
        <v>8</v>
      </c>
      <c r="C31" t="str">
        <f t="shared" si="1"/>
        <v>SVTOct24_Credit_SR_DNO_17</v>
      </c>
      <c r="D31" s="5">
        <v>64.760643835616435</v>
      </c>
      <c r="E31" s="5">
        <v>25.015774193548385</v>
      </c>
    </row>
    <row r="32" spans="1:5" x14ac:dyDescent="0.25">
      <c r="A32">
        <v>18</v>
      </c>
      <c r="B32" t="s">
        <v>12</v>
      </c>
      <c r="C32" t="str">
        <f t="shared" si="1"/>
        <v>SVTOct24_Credit_SR_DNO_18</v>
      </c>
      <c r="D32" s="5">
        <v>66.820917808219178</v>
      </c>
      <c r="E32" s="5">
        <v>24.01222580645161</v>
      </c>
    </row>
    <row r="33" spans="1:6" x14ac:dyDescent="0.25">
      <c r="A33">
        <v>19</v>
      </c>
      <c r="B33" t="s">
        <v>17</v>
      </c>
      <c r="C33" t="str">
        <f t="shared" si="1"/>
        <v>SVTOct24_Credit_SR_DNO_19</v>
      </c>
      <c r="D33" s="5">
        <v>61.059273972602746</v>
      </c>
      <c r="E33" s="5">
        <v>25.296096774193547</v>
      </c>
    </row>
    <row r="34" spans="1:6" x14ac:dyDescent="0.25">
      <c r="A34">
        <v>20</v>
      </c>
      <c r="B34" t="s">
        <v>10</v>
      </c>
      <c r="C34" t="str">
        <f t="shared" si="1"/>
        <v>SVTOct24_Credit_SR_DNO_20</v>
      </c>
      <c r="D34" s="5">
        <v>67.530506849315074</v>
      </c>
      <c r="E34" s="5">
        <v>24.676419354838707</v>
      </c>
    </row>
    <row r="35" spans="1:6" x14ac:dyDescent="0.25">
      <c r="A35">
        <v>21</v>
      </c>
      <c r="B35" t="s">
        <v>27</v>
      </c>
      <c r="C35" t="str">
        <f t="shared" si="1"/>
        <v>SVTOct24_Credit_SR_DNO_21</v>
      </c>
      <c r="D35" s="5">
        <v>66.84009589041095</v>
      </c>
      <c r="E35" s="5">
        <v>24.551580645161287</v>
      </c>
    </row>
    <row r="36" spans="1:6" x14ac:dyDescent="0.25">
      <c r="A36">
        <v>22</v>
      </c>
      <c r="B36" t="s">
        <v>25</v>
      </c>
      <c r="C36" t="str">
        <f t="shared" si="1"/>
        <v>SVTOct24_Credit_SR_DNO_22</v>
      </c>
      <c r="D36" s="5">
        <v>71.292150684931514</v>
      </c>
      <c r="E36" s="5">
        <v>24.24190322580645</v>
      </c>
    </row>
    <row r="37" spans="1:6" x14ac:dyDescent="0.25">
      <c r="A37">
        <v>23</v>
      </c>
      <c r="B37" t="s">
        <v>6</v>
      </c>
      <c r="C37" t="str">
        <f t="shared" si="1"/>
        <v>SVTOct24_Credit_SR_DNO_23</v>
      </c>
      <c r="D37" s="5">
        <v>71.177082191780826</v>
      </c>
      <c r="E37" s="5">
        <v>23.561903225806454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40</v>
      </c>
      <c r="E43" t="s">
        <v>39</v>
      </c>
      <c r="F43" t="s">
        <v>44</v>
      </c>
    </row>
    <row r="44" spans="1:6" x14ac:dyDescent="0.25">
      <c r="A44">
        <v>10</v>
      </c>
      <c r="B44" t="s">
        <v>19</v>
      </c>
      <c r="C44" t="str">
        <f t="shared" ref="C44:C57" si="2">"SVTOct24_Credit_DN_DNO_"&amp;A44</f>
        <v>SVTOct24_Credit_DN_DNO_10</v>
      </c>
      <c r="D44" s="5">
        <v>53.988041095890416</v>
      </c>
      <c r="E44" s="5">
        <v>28.269967741935481</v>
      </c>
      <c r="F44" s="5">
        <v>17.985030941408827</v>
      </c>
    </row>
    <row r="45" spans="1:6" x14ac:dyDescent="0.25">
      <c r="A45">
        <v>11</v>
      </c>
      <c r="B45" t="s">
        <v>21</v>
      </c>
      <c r="C45" t="str">
        <f t="shared" si="2"/>
        <v>SVTOct24_Credit_DN_DNO_11</v>
      </c>
      <c r="D45" s="5">
        <v>59.867493150684936</v>
      </c>
      <c r="E45" s="5">
        <v>26.823193548387099</v>
      </c>
      <c r="F45" s="5">
        <v>17.023206641796506</v>
      </c>
    </row>
    <row r="46" spans="1:6" x14ac:dyDescent="0.25">
      <c r="A46">
        <v>12</v>
      </c>
      <c r="B46" t="s">
        <v>15</v>
      </c>
      <c r="C46" t="str">
        <f t="shared" si="2"/>
        <v>SVTOct24_Credit_DN_DNO_12</v>
      </c>
      <c r="D46" s="5">
        <v>43.996260273972609</v>
      </c>
      <c r="E46" s="5">
        <v>28.745774193548385</v>
      </c>
      <c r="F46" s="5">
        <v>18.147692780337945</v>
      </c>
    </row>
    <row r="47" spans="1:6" x14ac:dyDescent="0.25">
      <c r="A47">
        <v>13</v>
      </c>
      <c r="B47" t="s">
        <v>13</v>
      </c>
      <c r="C47" t="str">
        <f t="shared" si="2"/>
        <v>SVTOct24_Credit_DN_DNO_13</v>
      </c>
      <c r="D47" s="5">
        <v>70.412698630136987</v>
      </c>
      <c r="E47" s="5">
        <v>28.448677419354841</v>
      </c>
      <c r="F47" s="5">
        <v>18.108989686197056</v>
      </c>
    </row>
    <row r="48" spans="1:6" x14ac:dyDescent="0.25">
      <c r="A48">
        <v>14</v>
      </c>
      <c r="B48" t="s">
        <v>23</v>
      </c>
      <c r="C48" t="str">
        <f t="shared" si="2"/>
        <v>SVTOct24_Credit_DN_DNO_14</v>
      </c>
      <c r="D48" s="5">
        <v>66.434616438356159</v>
      </c>
      <c r="E48" s="5">
        <v>26.887709677419352</v>
      </c>
      <c r="F48" s="5">
        <v>17.13082495794017</v>
      </c>
    </row>
    <row r="49" spans="1:6" x14ac:dyDescent="0.25">
      <c r="A49">
        <v>15</v>
      </c>
      <c r="B49" t="s">
        <v>4</v>
      </c>
      <c r="C49" t="str">
        <f t="shared" si="2"/>
        <v>SVTOct24_Credit_DN_DNO_15</v>
      </c>
      <c r="D49" s="5">
        <v>74.933246575342466</v>
      </c>
      <c r="E49" s="5">
        <v>26.240612903225806</v>
      </c>
      <c r="F49" s="5">
        <v>16.547677419354848</v>
      </c>
    </row>
    <row r="50" spans="1:6" x14ac:dyDescent="0.25">
      <c r="A50">
        <v>16</v>
      </c>
      <c r="B50" t="s">
        <v>2</v>
      </c>
      <c r="C50" t="str">
        <f t="shared" si="2"/>
        <v>SVTOct24_Credit_DN_DNO_16</v>
      </c>
      <c r="D50" s="5">
        <v>54.779821917808221</v>
      </c>
      <c r="E50" s="5">
        <v>28.071580645161291</v>
      </c>
      <c r="F50" s="5">
        <v>17.7391528052081</v>
      </c>
    </row>
    <row r="51" spans="1:6" x14ac:dyDescent="0.25">
      <c r="A51">
        <v>17</v>
      </c>
      <c r="B51" t="s">
        <v>8</v>
      </c>
      <c r="C51" t="str">
        <f t="shared" si="2"/>
        <v>SVTOct24_Credit_DN_DNO_17</v>
      </c>
      <c r="D51" s="5">
        <v>64.716808219178077</v>
      </c>
      <c r="E51" s="5">
        <v>28.015774193548385</v>
      </c>
      <c r="F51" s="5">
        <v>17.905221125009142</v>
      </c>
    </row>
    <row r="52" spans="1:6" x14ac:dyDescent="0.25">
      <c r="A52">
        <v>18</v>
      </c>
      <c r="B52" t="s">
        <v>12</v>
      </c>
      <c r="C52" t="str">
        <f t="shared" si="2"/>
        <v>SVTOct24_Credit_DN_DNO_18</v>
      </c>
      <c r="D52" s="5">
        <v>66.768863013698635</v>
      </c>
      <c r="E52" s="5">
        <v>27.01222580645161</v>
      </c>
      <c r="F52" s="5">
        <v>17.074520371589497</v>
      </c>
    </row>
    <row r="53" spans="1:6" x14ac:dyDescent="0.25">
      <c r="A53">
        <v>19</v>
      </c>
      <c r="B53" t="s">
        <v>17</v>
      </c>
      <c r="C53" t="str">
        <f t="shared" si="2"/>
        <v>SVTOct24_Credit_DN_DNO_19</v>
      </c>
      <c r="D53" s="5">
        <v>61.023657534246581</v>
      </c>
      <c r="E53" s="5">
        <v>28.296096774193547</v>
      </c>
      <c r="F53" s="5">
        <v>17.971623729061513</v>
      </c>
    </row>
    <row r="54" spans="1:6" x14ac:dyDescent="0.25">
      <c r="A54">
        <v>20</v>
      </c>
      <c r="B54" t="s">
        <v>10</v>
      </c>
      <c r="C54" t="str">
        <f t="shared" si="2"/>
        <v>SVTOct24_Credit_DN_DNO_20</v>
      </c>
      <c r="D54" s="5">
        <v>67.481191780821916</v>
      </c>
      <c r="E54" s="5">
        <v>27.676419354838707</v>
      </c>
      <c r="F54" s="5">
        <v>17.606847194791897</v>
      </c>
    </row>
    <row r="55" spans="1:6" x14ac:dyDescent="0.25">
      <c r="A55">
        <v>21</v>
      </c>
      <c r="B55" t="s">
        <v>27</v>
      </c>
      <c r="C55" t="str">
        <f t="shared" si="2"/>
        <v>SVTOct24_Credit_DN_DNO_21</v>
      </c>
      <c r="D55" s="5">
        <v>66.790780821917807</v>
      </c>
      <c r="E55" s="5">
        <v>27.551580645161287</v>
      </c>
      <c r="F55" s="5">
        <v>17.549651671421259</v>
      </c>
    </row>
    <row r="56" spans="1:6" x14ac:dyDescent="0.25">
      <c r="A56">
        <v>22</v>
      </c>
      <c r="B56" t="s">
        <v>25</v>
      </c>
      <c r="C56" t="str">
        <f t="shared" si="2"/>
        <v>SVTOct24_Credit_DN_DNO_22</v>
      </c>
      <c r="D56" s="5">
        <v>71.234616438356156</v>
      </c>
      <c r="E56" s="5">
        <v>27.24190322580645</v>
      </c>
      <c r="F56" s="5">
        <v>17.273219808353442</v>
      </c>
    </row>
    <row r="57" spans="1:6" x14ac:dyDescent="0.25">
      <c r="A57">
        <v>23</v>
      </c>
      <c r="B57" t="s">
        <v>6</v>
      </c>
      <c r="C57" t="str">
        <f t="shared" si="2"/>
        <v>SVTOct24_Credit_DN_DNO_23</v>
      </c>
      <c r="D57" s="5">
        <v>71.116808219178068</v>
      </c>
      <c r="E57" s="5">
        <v>26.561903225806454</v>
      </c>
      <c r="F57" s="5">
        <v>16.918049740326236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29.140625" bestFit="1" customWidth="1"/>
    <col min="4" max="4" width="30.7109375" bestFit="1" customWidth="1"/>
    <col min="5" max="5" width="36" bestFit="1" customWidth="1"/>
    <col min="6" max="6" width="26.8554687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40</v>
      </c>
      <c r="E3" t="s">
        <v>41</v>
      </c>
    </row>
    <row r="4" spans="1:5" x14ac:dyDescent="0.25">
      <c r="A4" t="s">
        <v>20</v>
      </c>
      <c r="B4" t="s">
        <v>19</v>
      </c>
      <c r="C4" t="str">
        <f t="shared" ref="C4:C17" si="0">"SVTOct24_PPM_G_"&amp;A4</f>
        <v>SVTOct24_PPM_G_EA</v>
      </c>
      <c r="D4" s="4">
        <v>29.936</v>
      </c>
      <c r="E4" s="4">
        <v>5.6820000000000004</v>
      </c>
    </row>
    <row r="5" spans="1:5" x14ac:dyDescent="0.25">
      <c r="A5" t="s">
        <v>22</v>
      </c>
      <c r="B5" t="s">
        <v>21</v>
      </c>
      <c r="C5" t="str">
        <f t="shared" si="0"/>
        <v>SVTOct24_PPM_G_EM</v>
      </c>
      <c r="D5" s="4">
        <v>29.984999999999999</v>
      </c>
      <c r="E5" s="4">
        <v>5.5970000000000004</v>
      </c>
    </row>
    <row r="6" spans="1:5" x14ac:dyDescent="0.25">
      <c r="A6" t="s">
        <v>16</v>
      </c>
      <c r="B6" t="s">
        <v>15</v>
      </c>
      <c r="C6" t="str">
        <f t="shared" si="0"/>
        <v>SVTOct24_PPM_G_NT</v>
      </c>
      <c r="D6" s="4">
        <v>30.475999999999999</v>
      </c>
      <c r="E6" s="4">
        <v>5.7930000000000001</v>
      </c>
    </row>
    <row r="7" spans="1:5" x14ac:dyDescent="0.25">
      <c r="A7" t="s">
        <v>14</v>
      </c>
      <c r="B7" t="s">
        <v>13</v>
      </c>
      <c r="C7" t="str">
        <f t="shared" si="0"/>
        <v>SVTOct24_PPM_G_WN</v>
      </c>
      <c r="D7" s="4">
        <v>30.396000000000001</v>
      </c>
      <c r="E7" s="4">
        <v>5.66</v>
      </c>
    </row>
    <row r="8" spans="1:5" x14ac:dyDescent="0.25">
      <c r="A8" t="s">
        <v>24</v>
      </c>
      <c r="B8" t="s">
        <v>23</v>
      </c>
      <c r="C8" t="str">
        <f t="shared" si="0"/>
        <v>SVTOct24_PPM_G_WM</v>
      </c>
      <c r="D8" s="4">
        <v>30.163</v>
      </c>
      <c r="E8" s="4">
        <v>5.6669999999999998</v>
      </c>
    </row>
    <row r="9" spans="1:5" x14ac:dyDescent="0.25">
      <c r="A9" t="s">
        <v>5</v>
      </c>
      <c r="B9" t="s">
        <v>4</v>
      </c>
      <c r="C9" t="str">
        <f t="shared" si="0"/>
        <v>SVTOct24_PPM_G_NO</v>
      </c>
      <c r="D9" s="4">
        <v>30.224</v>
      </c>
      <c r="E9" s="4">
        <v>5.7210000000000001</v>
      </c>
    </row>
    <row r="10" spans="1:5" x14ac:dyDescent="0.25">
      <c r="A10" t="s">
        <v>3</v>
      </c>
      <c r="B10" t="s">
        <v>2</v>
      </c>
      <c r="C10" t="str">
        <f t="shared" si="0"/>
        <v>SVTOct24_PPM_G_NW</v>
      </c>
      <c r="D10" s="4">
        <v>30.248000000000001</v>
      </c>
      <c r="E10" s="4">
        <v>5.617</v>
      </c>
    </row>
    <row r="11" spans="1:5" x14ac:dyDescent="0.25">
      <c r="A11" t="s">
        <v>43</v>
      </c>
      <c r="B11" t="s">
        <v>8</v>
      </c>
      <c r="C11" t="str">
        <f t="shared" si="0"/>
        <v>SVTOct24_PPM_G_NSC</v>
      </c>
      <c r="D11" s="4">
        <v>30.248000000000001</v>
      </c>
      <c r="E11" s="4">
        <v>5.6289999999999996</v>
      </c>
    </row>
    <row r="12" spans="1:5" x14ac:dyDescent="0.25">
      <c r="A12" t="s">
        <v>9</v>
      </c>
      <c r="B12" t="s">
        <v>12</v>
      </c>
      <c r="C12" t="str">
        <f t="shared" si="0"/>
        <v>SVTOct24_PPM_G_SC</v>
      </c>
      <c r="D12" s="4">
        <v>30.280999999999999</v>
      </c>
      <c r="E12" s="4">
        <v>5.6289999999999996</v>
      </c>
    </row>
    <row r="13" spans="1:5" x14ac:dyDescent="0.25">
      <c r="A13" t="s">
        <v>18</v>
      </c>
      <c r="B13" t="s">
        <v>17</v>
      </c>
      <c r="C13" t="str">
        <f t="shared" si="0"/>
        <v>SVTOct24_PPM_G_SE</v>
      </c>
      <c r="D13" s="4">
        <v>29.898</v>
      </c>
      <c r="E13" s="4">
        <v>5.6449999999999996</v>
      </c>
    </row>
    <row r="14" spans="1:5" x14ac:dyDescent="0.25">
      <c r="A14" t="s">
        <v>11</v>
      </c>
      <c r="B14" t="s">
        <v>10</v>
      </c>
      <c r="C14" t="str">
        <f t="shared" si="0"/>
        <v>SVTOct24_PPM_G_SO</v>
      </c>
      <c r="D14" s="4">
        <v>29.812999999999999</v>
      </c>
      <c r="E14" s="4">
        <v>5.8209999999999997</v>
      </c>
    </row>
    <row r="15" spans="1:5" x14ac:dyDescent="0.25">
      <c r="A15" t="s">
        <v>28</v>
      </c>
      <c r="B15" t="s">
        <v>27</v>
      </c>
      <c r="C15" t="str">
        <f t="shared" si="0"/>
        <v>SVTOct24_PPM_G_WS</v>
      </c>
      <c r="D15" s="4">
        <v>30.309000000000001</v>
      </c>
      <c r="E15" s="4">
        <v>5.8940000000000001</v>
      </c>
    </row>
    <row r="16" spans="1:5" x14ac:dyDescent="0.25">
      <c r="A16" t="s">
        <v>26</v>
      </c>
      <c r="B16" t="s">
        <v>25</v>
      </c>
      <c r="C16" t="str">
        <f t="shared" si="0"/>
        <v>SVTOct24_PPM_G_SW</v>
      </c>
      <c r="D16" s="4">
        <v>29.905999999999999</v>
      </c>
      <c r="E16" s="4">
        <v>6.0570000000000004</v>
      </c>
    </row>
    <row r="17" spans="1:5" x14ac:dyDescent="0.25">
      <c r="A17" t="s">
        <v>7</v>
      </c>
      <c r="B17" t="s">
        <v>6</v>
      </c>
      <c r="C17" t="str">
        <f t="shared" si="0"/>
        <v>SVTOct24_PPM_G_NE</v>
      </c>
      <c r="D17" s="4">
        <v>30.215</v>
      </c>
      <c r="E17" s="4">
        <v>5.7009999999999996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40</v>
      </c>
      <c r="E23" t="s">
        <v>41</v>
      </c>
    </row>
    <row r="24" spans="1:5" x14ac:dyDescent="0.25">
      <c r="A24">
        <v>10</v>
      </c>
      <c r="B24" t="s">
        <v>19</v>
      </c>
      <c r="C24" t="str">
        <f t="shared" ref="C24:C37" si="1">"SVTOct24_PPM_SR_DNO_"&amp;A24</f>
        <v>SVTOct24_PPM_SR_DNO_10</v>
      </c>
      <c r="D24" s="5">
        <v>48.420917808219187</v>
      </c>
      <c r="E24" s="5">
        <v>23.224161290322581</v>
      </c>
    </row>
    <row r="25" spans="1:5" x14ac:dyDescent="0.25">
      <c r="A25">
        <v>11</v>
      </c>
      <c r="B25" t="s">
        <v>21</v>
      </c>
      <c r="C25" t="str">
        <f t="shared" si="1"/>
        <v>SVTOct24_PPM_SR_DNO_11</v>
      </c>
      <c r="D25" s="5">
        <v>54.190780821917812</v>
      </c>
      <c r="E25" s="5">
        <v>21.85738709677419</v>
      </c>
    </row>
    <row r="26" spans="1:5" x14ac:dyDescent="0.25">
      <c r="A26">
        <v>12</v>
      </c>
      <c r="B26" t="s">
        <v>15</v>
      </c>
      <c r="C26" t="str">
        <f t="shared" si="1"/>
        <v>SVTOct24_PPM_SR_DNO_12</v>
      </c>
      <c r="D26" s="5">
        <v>39.607219178082197</v>
      </c>
      <c r="E26" s="5">
        <v>23.67416129032258</v>
      </c>
    </row>
    <row r="27" spans="1:5" x14ac:dyDescent="0.25">
      <c r="A27">
        <v>13</v>
      </c>
      <c r="B27" t="s">
        <v>13</v>
      </c>
      <c r="C27" t="str">
        <f t="shared" si="1"/>
        <v>SVTOct24_PPM_SR_DNO_13</v>
      </c>
      <c r="D27" s="5">
        <v>64.656534246575333</v>
      </c>
      <c r="E27" s="5">
        <v>23.391903225806448</v>
      </c>
    </row>
    <row r="28" spans="1:5" x14ac:dyDescent="0.25">
      <c r="A28">
        <v>14</v>
      </c>
      <c r="B28" t="s">
        <v>23</v>
      </c>
      <c r="C28" t="str">
        <f t="shared" si="1"/>
        <v>SVTOct24_PPM_SR_DNO_14</v>
      </c>
      <c r="D28" s="5">
        <v>60.585301369863011</v>
      </c>
      <c r="E28" s="5">
        <v>21.917709677419353</v>
      </c>
    </row>
    <row r="29" spans="1:5" x14ac:dyDescent="0.25">
      <c r="A29">
        <v>15</v>
      </c>
      <c r="B29" t="s">
        <v>4</v>
      </c>
      <c r="C29" t="str">
        <f t="shared" si="1"/>
        <v>SVTOct24_PPM_SR_DNO_15</v>
      </c>
      <c r="D29" s="5">
        <v>68.667493150684919</v>
      </c>
      <c r="E29" s="5">
        <v>21.305451612903223</v>
      </c>
    </row>
    <row r="30" spans="1:5" x14ac:dyDescent="0.25">
      <c r="A30">
        <v>16</v>
      </c>
      <c r="B30" t="s">
        <v>2</v>
      </c>
      <c r="C30" t="str">
        <f t="shared" si="1"/>
        <v>SVTOct24_PPM_SR_DNO_16</v>
      </c>
      <c r="D30" s="5">
        <v>49.557904109589039</v>
      </c>
      <c r="E30" s="5">
        <v>23.036741935483867</v>
      </c>
    </row>
    <row r="31" spans="1:5" x14ac:dyDescent="0.25">
      <c r="A31">
        <v>17</v>
      </c>
      <c r="B31" t="s">
        <v>8</v>
      </c>
      <c r="C31" t="str">
        <f t="shared" si="1"/>
        <v>SVTOct24_PPM_SR_DNO_17</v>
      </c>
      <c r="D31" s="5">
        <v>59.029136986301374</v>
      </c>
      <c r="E31" s="5">
        <v>22.983193548387096</v>
      </c>
    </row>
    <row r="32" spans="1:5" x14ac:dyDescent="0.25">
      <c r="A32">
        <v>18</v>
      </c>
      <c r="B32" t="s">
        <v>12</v>
      </c>
      <c r="C32" t="str">
        <f t="shared" si="1"/>
        <v>SVTOct24_PPM_SR_DNO_18</v>
      </c>
      <c r="D32" s="5">
        <v>61.11680821917809</v>
      </c>
      <c r="E32" s="5">
        <v>22.035451612903223</v>
      </c>
    </row>
    <row r="33" spans="1:6" x14ac:dyDescent="0.25">
      <c r="A33">
        <v>19</v>
      </c>
      <c r="B33" t="s">
        <v>17</v>
      </c>
      <c r="C33" t="str">
        <f t="shared" si="1"/>
        <v>SVTOct24_PPM_SR_DNO_19</v>
      </c>
      <c r="D33" s="5">
        <v>55.083931506849318</v>
      </c>
      <c r="E33" s="5">
        <v>23.248354838709677</v>
      </c>
    </row>
    <row r="34" spans="1:6" x14ac:dyDescent="0.25">
      <c r="A34">
        <v>20</v>
      </c>
      <c r="B34" t="s">
        <v>10</v>
      </c>
      <c r="C34" t="str">
        <f t="shared" si="1"/>
        <v>SVTOct24_PPM_SR_DNO_20</v>
      </c>
      <c r="D34" s="5">
        <v>61.218178082191784</v>
      </c>
      <c r="E34" s="5">
        <v>22.662225806451609</v>
      </c>
    </row>
    <row r="35" spans="1:6" x14ac:dyDescent="0.25">
      <c r="A35">
        <v>21</v>
      </c>
      <c r="B35" t="s">
        <v>27</v>
      </c>
      <c r="C35" t="str">
        <f t="shared" si="1"/>
        <v>SVTOct24_PPM_SR_DNO_21</v>
      </c>
      <c r="D35" s="5">
        <v>61.064753424657532</v>
      </c>
      <c r="E35" s="5">
        <v>22.544483870967738</v>
      </c>
    </row>
    <row r="36" spans="1:6" x14ac:dyDescent="0.25">
      <c r="A36">
        <v>22</v>
      </c>
      <c r="B36" t="s">
        <v>25</v>
      </c>
      <c r="C36" t="str">
        <f t="shared" si="1"/>
        <v>SVTOct24_PPM_SR_DNO_22</v>
      </c>
      <c r="D36" s="5">
        <v>64.875712328767122</v>
      </c>
      <c r="E36" s="5">
        <v>22.252225806451609</v>
      </c>
    </row>
    <row r="37" spans="1:6" x14ac:dyDescent="0.25">
      <c r="A37">
        <v>23</v>
      </c>
      <c r="B37" t="s">
        <v>6</v>
      </c>
      <c r="C37" t="str">
        <f t="shared" si="1"/>
        <v>SVTOct24_PPM_SR_DNO_23</v>
      </c>
      <c r="D37" s="5">
        <v>65.064753424657539</v>
      </c>
      <c r="E37" s="5">
        <v>21.60964516129032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40</v>
      </c>
      <c r="E43" t="s">
        <v>39</v>
      </c>
      <c r="F43" t="s">
        <v>44</v>
      </c>
    </row>
    <row r="44" spans="1:6" x14ac:dyDescent="0.25">
      <c r="A44">
        <v>10</v>
      </c>
      <c r="B44" t="s">
        <v>19</v>
      </c>
      <c r="C44" t="str">
        <f t="shared" ref="C44:C57" si="2">"SVTOct24_PPM_DN_DNO_"&amp;A44</f>
        <v>SVTOct24_PPM_DN_DNO_10</v>
      </c>
      <c r="D44" s="5">
        <v>48.818178082191785</v>
      </c>
      <c r="E44" s="5">
        <v>26.224161290322581</v>
      </c>
      <c r="F44" s="5">
        <v>16.542618535586268</v>
      </c>
    </row>
    <row r="45" spans="1:6" x14ac:dyDescent="0.25">
      <c r="A45">
        <v>11</v>
      </c>
      <c r="B45" t="s">
        <v>21</v>
      </c>
      <c r="C45" t="str">
        <f t="shared" si="2"/>
        <v>SVTOct24_PPM_DN_DNO_11</v>
      </c>
      <c r="D45" s="5">
        <v>53.927767123287673</v>
      </c>
      <c r="E45" s="5">
        <v>24.85738709677419</v>
      </c>
      <c r="F45" s="5">
        <v>15.632449564772156</v>
      </c>
    </row>
    <row r="46" spans="1:6" x14ac:dyDescent="0.25">
      <c r="A46">
        <v>12</v>
      </c>
      <c r="B46" t="s">
        <v>15</v>
      </c>
      <c r="C46" t="str">
        <f t="shared" si="2"/>
        <v>SVTOct24_PPM_DN_DNO_12</v>
      </c>
      <c r="D46" s="5">
        <v>39.525027397260281</v>
      </c>
      <c r="E46" s="5">
        <v>26.67416129032258</v>
      </c>
      <c r="F46" s="5">
        <v>16.696133274815299</v>
      </c>
    </row>
    <row r="47" spans="1:6" x14ac:dyDescent="0.25">
      <c r="A47">
        <v>13</v>
      </c>
      <c r="B47" t="s">
        <v>13</v>
      </c>
      <c r="C47" t="str">
        <f t="shared" si="2"/>
        <v>SVTOct24_PPM_DN_DNO_13</v>
      </c>
      <c r="D47" s="5">
        <v>64.47023287671233</v>
      </c>
      <c r="E47" s="5">
        <v>26.391903225806448</v>
      </c>
      <c r="F47" s="5">
        <v>16.66018125960063</v>
      </c>
    </row>
    <row r="48" spans="1:6" x14ac:dyDescent="0.25">
      <c r="A48">
        <v>14</v>
      </c>
      <c r="B48" t="s">
        <v>23</v>
      </c>
      <c r="C48" t="str">
        <f t="shared" si="2"/>
        <v>SVTOct24_PPM_DN_DNO_14</v>
      </c>
      <c r="D48" s="5">
        <v>60.585301369863011</v>
      </c>
      <c r="E48" s="5">
        <v>24.917709677419353</v>
      </c>
      <c r="F48" s="5">
        <v>15.734521103064889</v>
      </c>
    </row>
    <row r="49" spans="1:6" x14ac:dyDescent="0.25">
      <c r="A49">
        <v>15</v>
      </c>
      <c r="B49" t="s">
        <v>4</v>
      </c>
      <c r="C49" t="str">
        <f t="shared" si="2"/>
        <v>SVTOct24_PPM_DN_DNO_15</v>
      </c>
      <c r="D49" s="5">
        <v>68.357904109589029</v>
      </c>
      <c r="E49" s="5">
        <v>24.305451612903223</v>
      </c>
      <c r="F49" s="5">
        <v>15.183761831614374</v>
      </c>
    </row>
    <row r="50" spans="1:6" x14ac:dyDescent="0.25">
      <c r="A50">
        <v>16</v>
      </c>
      <c r="B50" t="s">
        <v>2</v>
      </c>
      <c r="C50" t="str">
        <f t="shared" si="2"/>
        <v>SVTOct24_PPM_DN_DNO_16</v>
      </c>
      <c r="D50" s="5">
        <v>49.341465753424657</v>
      </c>
      <c r="E50" s="5">
        <v>26.036741935483867</v>
      </c>
      <c r="F50" s="5">
        <v>16.309939141247895</v>
      </c>
    </row>
    <row r="51" spans="1:6" x14ac:dyDescent="0.25">
      <c r="A51">
        <v>17</v>
      </c>
      <c r="B51" t="s">
        <v>8</v>
      </c>
      <c r="C51" t="str">
        <f t="shared" si="2"/>
        <v>SVTOct24_PPM_DN_DNO_17</v>
      </c>
      <c r="D51" s="5">
        <v>59.930506849315073</v>
      </c>
      <c r="E51" s="5">
        <v>25.983193548387096</v>
      </c>
      <c r="F51" s="5">
        <v>16.466653353814646</v>
      </c>
    </row>
    <row r="52" spans="1:6" x14ac:dyDescent="0.25">
      <c r="A52">
        <v>18</v>
      </c>
      <c r="B52" t="s">
        <v>12</v>
      </c>
      <c r="C52" t="str">
        <f t="shared" si="2"/>
        <v>SVTOct24_PPM_DN_DNO_18</v>
      </c>
      <c r="D52" s="5">
        <v>62.053794520547946</v>
      </c>
      <c r="E52" s="5">
        <v>25.035451612903223</v>
      </c>
      <c r="F52" s="5">
        <v>15.681335527759492</v>
      </c>
    </row>
    <row r="53" spans="1:6" x14ac:dyDescent="0.25">
      <c r="A53">
        <v>19</v>
      </c>
      <c r="B53" t="s">
        <v>17</v>
      </c>
      <c r="C53" t="str">
        <f t="shared" si="2"/>
        <v>SVTOct24_PPM_DN_DNO_19</v>
      </c>
      <c r="D53" s="5">
        <v>55.440095890410966</v>
      </c>
      <c r="E53" s="5">
        <v>26.248354838709677</v>
      </c>
      <c r="F53" s="5">
        <v>16.530183454026776</v>
      </c>
    </row>
    <row r="54" spans="1:6" x14ac:dyDescent="0.25">
      <c r="A54">
        <v>20</v>
      </c>
      <c r="B54" t="s">
        <v>10</v>
      </c>
      <c r="C54" t="str">
        <f t="shared" si="2"/>
        <v>SVTOct24_PPM_DN_DNO_20</v>
      </c>
      <c r="D54" s="5">
        <v>61.459273972602745</v>
      </c>
      <c r="E54" s="5">
        <v>25.662225806451609</v>
      </c>
      <c r="F54" s="5">
        <v>16.185404725330997</v>
      </c>
    </row>
    <row r="55" spans="1:6" x14ac:dyDescent="0.25">
      <c r="A55">
        <v>21</v>
      </c>
      <c r="B55" t="s">
        <v>27</v>
      </c>
      <c r="C55" t="str">
        <f t="shared" si="2"/>
        <v>SVTOct24_PPM_DN_DNO_21</v>
      </c>
      <c r="D55" s="5">
        <v>60.596260273972611</v>
      </c>
      <c r="E55" s="5">
        <v>25.544483870967738</v>
      </c>
      <c r="F55" s="5">
        <v>16.130880550069488</v>
      </c>
    </row>
    <row r="56" spans="1:6" x14ac:dyDescent="0.25">
      <c r="A56">
        <v>22</v>
      </c>
      <c r="B56" t="s">
        <v>25</v>
      </c>
      <c r="C56" t="str">
        <f t="shared" si="2"/>
        <v>SVTOct24_PPM_DN_DNO_22</v>
      </c>
      <c r="D56" s="5">
        <v>65.409958904109587</v>
      </c>
      <c r="E56" s="5">
        <v>25.252225806451609</v>
      </c>
      <c r="F56" s="5">
        <v>15.868942140296978</v>
      </c>
    </row>
    <row r="57" spans="1:6" x14ac:dyDescent="0.25">
      <c r="A57">
        <v>23</v>
      </c>
      <c r="B57" t="s">
        <v>6</v>
      </c>
      <c r="C57" t="str">
        <f t="shared" si="2"/>
        <v>SVTOct24_PPM_DN_DNO_23</v>
      </c>
      <c r="D57" s="5">
        <v>64.930506849315066</v>
      </c>
      <c r="E57" s="5">
        <v>24.60964516129032</v>
      </c>
      <c r="F57" s="5">
        <v>15.534093189964162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6AC1-20F3-42BD-B7A2-BAAC1AB0ECDE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30.42578125" bestFit="1" customWidth="1"/>
    <col min="4" max="4" width="30.28515625" bestFit="1" customWidth="1"/>
    <col min="5" max="5" width="29" bestFit="1" customWidth="1"/>
    <col min="6" max="6" width="30.710937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35</v>
      </c>
      <c r="E3" t="s">
        <v>36</v>
      </c>
    </row>
    <row r="4" spans="1:5" x14ac:dyDescent="0.25">
      <c r="A4" t="s">
        <v>20</v>
      </c>
      <c r="B4" t="s">
        <v>19</v>
      </c>
      <c r="C4" t="s">
        <v>45</v>
      </c>
      <c r="D4" s="2">
        <f>'Other (inc Direct Debit) ex VAT'!D4*1.05</f>
        <v>31.4328</v>
      </c>
      <c r="E4" s="2">
        <f>'Other (inc Direct Debit) ex VAT'!E4*1.05</f>
        <v>6.1603500000000002</v>
      </c>
    </row>
    <row r="5" spans="1:5" x14ac:dyDescent="0.25">
      <c r="A5" t="s">
        <v>22</v>
      </c>
      <c r="B5" t="s">
        <v>21</v>
      </c>
      <c r="C5" t="s">
        <v>46</v>
      </c>
      <c r="D5" s="2">
        <f>'Other (inc Direct Debit) ex VAT'!D5*1.05</f>
        <v>31.484249999999999</v>
      </c>
      <c r="E5" s="2">
        <f>'Other (inc Direct Debit) ex VAT'!E5*1.05</f>
        <v>6.0942000000000007</v>
      </c>
    </row>
    <row r="6" spans="1:5" x14ac:dyDescent="0.25">
      <c r="A6" t="s">
        <v>16</v>
      </c>
      <c r="B6" t="s">
        <v>15</v>
      </c>
      <c r="C6" t="s">
        <v>47</v>
      </c>
      <c r="D6" s="2">
        <f>'Other (inc Direct Debit) ex VAT'!D6*1.05</f>
        <v>31.9998</v>
      </c>
      <c r="E6" s="2">
        <f>'Other (inc Direct Debit) ex VAT'!E6*1.05</f>
        <v>6.3073499999999996</v>
      </c>
    </row>
    <row r="7" spans="1:5" x14ac:dyDescent="0.25">
      <c r="A7" t="s">
        <v>14</v>
      </c>
      <c r="B7" t="s">
        <v>13</v>
      </c>
      <c r="C7" t="s">
        <v>48</v>
      </c>
      <c r="D7" s="2">
        <f>'Other (inc Direct Debit) ex VAT'!D7*1.05</f>
        <v>31.915800000000001</v>
      </c>
      <c r="E7" s="2">
        <f>'Other (inc Direct Debit) ex VAT'!E7*1.05</f>
        <v>6.2096999999999998</v>
      </c>
    </row>
    <row r="8" spans="1:5" x14ac:dyDescent="0.25">
      <c r="A8" t="s">
        <v>24</v>
      </c>
      <c r="B8" t="s">
        <v>23</v>
      </c>
      <c r="C8" t="s">
        <v>49</v>
      </c>
      <c r="D8" s="2">
        <f>'Other (inc Direct Debit) ex VAT'!D8*1.05</f>
        <v>31.671150000000001</v>
      </c>
      <c r="E8" s="2">
        <f>'Other (inc Direct Debit) ex VAT'!E8*1.05</f>
        <v>6.1971000000000007</v>
      </c>
    </row>
    <row r="9" spans="1:5" x14ac:dyDescent="0.25">
      <c r="A9" t="s">
        <v>5</v>
      </c>
      <c r="B9" t="s">
        <v>4</v>
      </c>
      <c r="C9" t="s">
        <v>50</v>
      </c>
      <c r="D9" s="2">
        <f>'Other (inc Direct Debit) ex VAT'!D9*1.05</f>
        <v>31.735200000000003</v>
      </c>
      <c r="E9" s="2">
        <f>'Other (inc Direct Debit) ex VAT'!E9*1.05</f>
        <v>6.2233499999999999</v>
      </c>
    </row>
    <row r="10" spans="1:5" x14ac:dyDescent="0.25">
      <c r="A10" t="s">
        <v>3</v>
      </c>
      <c r="B10" t="s">
        <v>2</v>
      </c>
      <c r="C10" t="s">
        <v>51</v>
      </c>
      <c r="D10" s="2">
        <f>'Other (inc Direct Debit) ex VAT'!D10*1.05</f>
        <v>31.760400000000004</v>
      </c>
      <c r="E10" s="2">
        <f>'Other (inc Direct Debit) ex VAT'!E10*1.05</f>
        <v>6.1572000000000005</v>
      </c>
    </row>
    <row r="11" spans="1:5" x14ac:dyDescent="0.25">
      <c r="A11" t="s">
        <v>43</v>
      </c>
      <c r="B11" t="s">
        <v>8</v>
      </c>
      <c r="C11" t="s">
        <v>52</v>
      </c>
      <c r="D11" s="2">
        <f>'Other (inc Direct Debit) ex VAT'!D11*1.05</f>
        <v>31.760400000000004</v>
      </c>
      <c r="E11" s="2">
        <f>'Other (inc Direct Debit) ex VAT'!E11*1.05</f>
        <v>6.1551</v>
      </c>
    </row>
    <row r="12" spans="1:5" x14ac:dyDescent="0.25">
      <c r="A12" t="s">
        <v>9</v>
      </c>
      <c r="B12" t="s">
        <v>12</v>
      </c>
      <c r="C12" t="s">
        <v>53</v>
      </c>
      <c r="D12" s="2">
        <f>'Other (inc Direct Debit) ex VAT'!D12*1.05</f>
        <v>31.79505</v>
      </c>
      <c r="E12" s="2">
        <f>'Other (inc Direct Debit) ex VAT'!E12*1.05</f>
        <v>6.1551</v>
      </c>
    </row>
    <row r="13" spans="1:5" x14ac:dyDescent="0.25">
      <c r="A13" t="s">
        <v>18</v>
      </c>
      <c r="B13" t="s">
        <v>17</v>
      </c>
      <c r="C13" t="s">
        <v>54</v>
      </c>
      <c r="D13" s="2">
        <f>'Other (inc Direct Debit) ex VAT'!D13*1.05</f>
        <v>31.392900000000001</v>
      </c>
      <c r="E13" s="2">
        <f>'Other (inc Direct Debit) ex VAT'!E13*1.05</f>
        <v>6.1666500000000006</v>
      </c>
    </row>
    <row r="14" spans="1:5" x14ac:dyDescent="0.25">
      <c r="A14" t="s">
        <v>11</v>
      </c>
      <c r="B14" t="s">
        <v>10</v>
      </c>
      <c r="C14" t="s">
        <v>55</v>
      </c>
      <c r="D14" s="2">
        <f>'Other (inc Direct Debit) ex VAT'!D14*1.05</f>
        <v>31.303650000000001</v>
      </c>
      <c r="E14" s="2">
        <f>'Other (inc Direct Debit) ex VAT'!E14*1.05</f>
        <v>6.3168000000000006</v>
      </c>
    </row>
    <row r="15" spans="1:5" x14ac:dyDescent="0.25">
      <c r="A15" t="s">
        <v>28</v>
      </c>
      <c r="B15" t="s">
        <v>27</v>
      </c>
      <c r="C15" t="s">
        <v>56</v>
      </c>
      <c r="D15" s="2">
        <f>'Other (inc Direct Debit) ex VAT'!D15*1.05</f>
        <v>31.824450000000002</v>
      </c>
      <c r="E15" s="2">
        <f>'Other (inc Direct Debit) ex VAT'!E15*1.05</f>
        <v>6.4449000000000005</v>
      </c>
    </row>
    <row r="16" spans="1:5" x14ac:dyDescent="0.25">
      <c r="A16" t="s">
        <v>26</v>
      </c>
      <c r="B16" t="s">
        <v>25</v>
      </c>
      <c r="C16" t="s">
        <v>57</v>
      </c>
      <c r="D16" s="2">
        <f>'Other (inc Direct Debit) ex VAT'!D16*1.05</f>
        <v>31.401299999999999</v>
      </c>
      <c r="E16" s="2">
        <f>'Other (inc Direct Debit) ex VAT'!E16*1.05</f>
        <v>6.5225999999999997</v>
      </c>
    </row>
    <row r="17" spans="1:5" x14ac:dyDescent="0.25">
      <c r="A17" t="s">
        <v>7</v>
      </c>
      <c r="B17" t="s">
        <v>6</v>
      </c>
      <c r="C17" t="s">
        <v>58</v>
      </c>
      <c r="D17" s="2">
        <f>'Other (inc Direct Debit) ex VAT'!D17*1.05</f>
        <v>31.725750000000001</v>
      </c>
      <c r="E17" s="2">
        <f>'Other (inc Direct Debit) ex VAT'!E17*1.05</f>
        <v>6.21075</v>
      </c>
    </row>
    <row r="18" spans="1:5" x14ac:dyDescent="0.25">
      <c r="D18" s="2"/>
      <c r="E18" s="2"/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35</v>
      </c>
      <c r="E23" t="s">
        <v>36</v>
      </c>
    </row>
    <row r="24" spans="1:5" x14ac:dyDescent="0.25">
      <c r="A24">
        <v>10</v>
      </c>
      <c r="B24" t="s">
        <v>19</v>
      </c>
      <c r="C24" t="s">
        <v>59</v>
      </c>
      <c r="D24" s="3">
        <f>'Other (inc Direct Debit) ex VAT'!D24*1.05</f>
        <v>50.841963698630146</v>
      </c>
      <c r="E24" s="3">
        <f>'Other (inc Direct Debit) ex VAT'!E24*1.05</f>
        <v>25.209111290322578</v>
      </c>
    </row>
    <row r="25" spans="1:5" x14ac:dyDescent="0.25">
      <c r="A25">
        <v>11</v>
      </c>
      <c r="B25" t="s">
        <v>21</v>
      </c>
      <c r="C25" t="s">
        <v>60</v>
      </c>
      <c r="D25" s="3">
        <f>'Other (inc Direct Debit) ex VAT'!D25*1.05</f>
        <v>56.900319863013706</v>
      </c>
      <c r="E25" s="3">
        <f>'Other (inc Direct Debit) ex VAT'!E25*1.05</f>
        <v>23.766885483870968</v>
      </c>
    </row>
    <row r="26" spans="1:5" x14ac:dyDescent="0.25">
      <c r="A26">
        <v>12</v>
      </c>
      <c r="B26" t="s">
        <v>15</v>
      </c>
      <c r="C26" t="s">
        <v>61</v>
      </c>
      <c r="D26" s="3">
        <f>'Other (inc Direct Debit) ex VAT'!D26*1.05</f>
        <v>41.587580136986311</v>
      </c>
      <c r="E26" s="3">
        <f>'Other (inc Direct Debit) ex VAT'!E26*1.05</f>
        <v>25.683982258064514</v>
      </c>
    </row>
    <row r="27" spans="1:5" x14ac:dyDescent="0.25">
      <c r="A27">
        <v>13</v>
      </c>
      <c r="B27" t="s">
        <v>13</v>
      </c>
      <c r="C27" t="s">
        <v>62</v>
      </c>
      <c r="D27" s="3">
        <f>'Other (inc Direct Debit) ex VAT'!D27*1.05</f>
        <v>67.889360958904106</v>
      </c>
      <c r="E27" s="3">
        <f>'Other (inc Direct Debit) ex VAT'!E27*1.05</f>
        <v>25.385579032258061</v>
      </c>
    </row>
    <row r="28" spans="1:5" x14ac:dyDescent="0.25">
      <c r="A28">
        <v>14</v>
      </c>
      <c r="B28" t="s">
        <v>23</v>
      </c>
      <c r="C28" t="s">
        <v>63</v>
      </c>
      <c r="D28" s="3">
        <f>'Other (inc Direct Debit) ex VAT'!D28*1.05</f>
        <v>63.614566438356164</v>
      </c>
      <c r="E28" s="3">
        <f>'Other (inc Direct Debit) ex VAT'!E28*1.05</f>
        <v>23.830562903225808</v>
      </c>
    </row>
    <row r="29" spans="1:5" x14ac:dyDescent="0.25">
      <c r="A29">
        <v>15</v>
      </c>
      <c r="B29" t="s">
        <v>4</v>
      </c>
      <c r="C29" t="s">
        <v>64</v>
      </c>
      <c r="D29" s="3">
        <f>'Other (inc Direct Debit) ex VAT'!D29*1.05</f>
        <v>72.100867808219164</v>
      </c>
      <c r="E29" s="3">
        <f>'Other (inc Direct Debit) ex VAT'!E29*1.05</f>
        <v>23.184643548387097</v>
      </c>
    </row>
    <row r="30" spans="1:5" x14ac:dyDescent="0.25">
      <c r="A30">
        <v>16</v>
      </c>
      <c r="B30" t="s">
        <v>2</v>
      </c>
      <c r="C30" t="s">
        <v>65</v>
      </c>
      <c r="D30" s="3">
        <f>'Other (inc Direct Debit) ex VAT'!D30*1.05</f>
        <v>52.035799315068495</v>
      </c>
      <c r="E30" s="3">
        <f>'Other (inc Direct Debit) ex VAT'!E30*1.05</f>
        <v>25.010966129032262</v>
      </c>
    </row>
    <row r="31" spans="1:5" x14ac:dyDescent="0.25">
      <c r="A31">
        <v>17</v>
      </c>
      <c r="B31" t="s">
        <v>8</v>
      </c>
      <c r="C31" t="s">
        <v>66</v>
      </c>
      <c r="D31" s="3">
        <f>'Other (inc Direct Debit) ex VAT'!D31*1.05</f>
        <v>61.980593835616446</v>
      </c>
      <c r="E31" s="3">
        <f>'Other (inc Direct Debit) ex VAT'!E31*1.05</f>
        <v>24.954401612903226</v>
      </c>
    </row>
    <row r="32" spans="1:5" x14ac:dyDescent="0.25">
      <c r="A32">
        <v>18</v>
      </c>
      <c r="B32" t="s">
        <v>12</v>
      </c>
      <c r="C32" t="s">
        <v>67</v>
      </c>
      <c r="D32" s="3">
        <f>'Other (inc Direct Debit) ex VAT'!D32*1.05</f>
        <v>64.17264863013699</v>
      </c>
      <c r="E32" s="3">
        <f>'Other (inc Direct Debit) ex VAT'!E32*1.05</f>
        <v>23.95486935483871</v>
      </c>
    </row>
    <row r="33" spans="1:6" x14ac:dyDescent="0.25">
      <c r="A33">
        <v>19</v>
      </c>
      <c r="B33" t="s">
        <v>17</v>
      </c>
      <c r="C33" t="s">
        <v>68</v>
      </c>
      <c r="D33" s="3">
        <f>'Other (inc Direct Debit) ex VAT'!D33*1.05</f>
        <v>57.838128082191787</v>
      </c>
      <c r="E33" s="3">
        <f>'Other (inc Direct Debit) ex VAT'!E33*1.05</f>
        <v>25.23417580645161</v>
      </c>
    </row>
    <row r="34" spans="1:6" x14ac:dyDescent="0.25">
      <c r="A34">
        <v>20</v>
      </c>
      <c r="B34" t="s">
        <v>10</v>
      </c>
      <c r="C34" t="s">
        <v>69</v>
      </c>
      <c r="D34" s="3">
        <f>'Other (inc Direct Debit) ex VAT'!D34*1.05</f>
        <v>64.27908698630138</v>
      </c>
      <c r="E34" s="3">
        <f>'Other (inc Direct Debit) ex VAT'!E34*1.05</f>
        <v>24.616030645161292</v>
      </c>
    </row>
    <row r="35" spans="1:6" x14ac:dyDescent="0.25">
      <c r="A35">
        <v>21</v>
      </c>
      <c r="B35" t="s">
        <v>27</v>
      </c>
      <c r="C35" t="s">
        <v>70</v>
      </c>
      <c r="D35" s="3">
        <f>'Other (inc Direct Debit) ex VAT'!D35*1.05</f>
        <v>64.117991095890417</v>
      </c>
      <c r="E35" s="3">
        <f>'Other (inc Direct Debit) ex VAT'!E35*1.05</f>
        <v>24.491724193548389</v>
      </c>
    </row>
    <row r="36" spans="1:6" x14ac:dyDescent="0.25">
      <c r="A36">
        <v>22</v>
      </c>
      <c r="B36" t="s">
        <v>25</v>
      </c>
      <c r="C36" t="s">
        <v>71</v>
      </c>
      <c r="D36" s="3">
        <f>'Other (inc Direct Debit) ex VAT'!D36*1.05</f>
        <v>68.119497945205481</v>
      </c>
      <c r="E36" s="3">
        <f>'Other (inc Direct Debit) ex VAT'!E36*1.05</f>
        <v>24.183159677419354</v>
      </c>
    </row>
    <row r="37" spans="1:6" x14ac:dyDescent="0.25">
      <c r="A37">
        <v>23</v>
      </c>
      <c r="B37" t="s">
        <v>6</v>
      </c>
      <c r="C37" t="s">
        <v>72</v>
      </c>
      <c r="D37" s="3">
        <f>'Other (inc Direct Debit) ex VAT'!D37*1.05</f>
        <v>68.31799109589042</v>
      </c>
      <c r="E37" s="3">
        <f>'Other (inc Direct Debit) ex VAT'!E37*1.05</f>
        <v>23.505740322580642</v>
      </c>
    </row>
    <row r="38" spans="1:6" x14ac:dyDescent="0.25">
      <c r="D38" s="2"/>
      <c r="E38" s="2"/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35</v>
      </c>
      <c r="E43" t="s">
        <v>37</v>
      </c>
      <c r="F43" t="s">
        <v>38</v>
      </c>
    </row>
    <row r="44" spans="1:6" x14ac:dyDescent="0.25">
      <c r="A44">
        <v>10</v>
      </c>
      <c r="B44" t="s">
        <v>19</v>
      </c>
      <c r="C44" t="s">
        <v>73</v>
      </c>
      <c r="D44" s="3">
        <f>'Other (inc Direct Debit) ex VAT'!D44*1.05</f>
        <v>51.259086986301376</v>
      </c>
      <c r="E44" s="3">
        <f>'Other (inc Direct Debit) ex VAT'!E44*1.05</f>
        <v>28.359111290322577</v>
      </c>
      <c r="F44" s="3">
        <f>'Other (inc Direct Debit) ex VAT'!F44*1.05</f>
        <v>17.733391551459295</v>
      </c>
    </row>
    <row r="45" spans="1:6" x14ac:dyDescent="0.25">
      <c r="A45">
        <v>11</v>
      </c>
      <c r="B45" t="s">
        <v>21</v>
      </c>
      <c r="C45" t="s">
        <v>74</v>
      </c>
      <c r="D45" s="3">
        <f>'Other (inc Direct Debit) ex VAT'!D45*1.05</f>
        <v>56.624155479452057</v>
      </c>
      <c r="E45" s="3">
        <f>'Other (inc Direct Debit) ex VAT'!E45*1.05</f>
        <v>26.916885483870967</v>
      </c>
      <c r="F45" s="3">
        <f>'Other (inc Direct Debit) ex VAT'!F45*1.05</f>
        <v>16.774441474654381</v>
      </c>
    </row>
    <row r="46" spans="1:6" x14ac:dyDescent="0.25">
      <c r="A46">
        <v>12</v>
      </c>
      <c r="B46" t="s">
        <v>15</v>
      </c>
      <c r="C46" t="s">
        <v>75</v>
      </c>
      <c r="D46" s="3">
        <f>'Other (inc Direct Debit) ex VAT'!D46*1.05</f>
        <v>41.501278767123296</v>
      </c>
      <c r="E46" s="3">
        <f>'Other (inc Direct Debit) ex VAT'!E46*1.05</f>
        <v>28.833982258064516</v>
      </c>
      <c r="F46" s="3">
        <f>'Other (inc Direct Debit) ex VAT'!F46*1.05</f>
        <v>17.895474500768064</v>
      </c>
    </row>
    <row r="47" spans="1:6" x14ac:dyDescent="0.25">
      <c r="A47">
        <v>13</v>
      </c>
      <c r="B47" t="s">
        <v>13</v>
      </c>
      <c r="C47" t="s">
        <v>76</v>
      </c>
      <c r="D47" s="3">
        <f>'Other (inc Direct Debit) ex VAT'!D47*1.05</f>
        <v>67.693744520547952</v>
      </c>
      <c r="E47" s="3">
        <f>'Other (inc Direct Debit) ex VAT'!E47*1.05</f>
        <v>28.535579032258063</v>
      </c>
      <c r="F47" s="3">
        <f>'Other (inc Direct Debit) ex VAT'!F47*1.05</f>
        <v>17.857555145929339</v>
      </c>
    </row>
    <row r="48" spans="1:6" x14ac:dyDescent="0.25">
      <c r="A48">
        <v>14</v>
      </c>
      <c r="B48" t="s">
        <v>23</v>
      </c>
      <c r="C48" t="s">
        <v>77</v>
      </c>
      <c r="D48" s="3">
        <f>'Other (inc Direct Debit) ex VAT'!D48*1.05</f>
        <v>63.614566438356164</v>
      </c>
      <c r="E48" s="3">
        <f>'Other (inc Direct Debit) ex VAT'!E48*1.05</f>
        <v>26.98056290322581</v>
      </c>
      <c r="F48" s="3">
        <f>'Other (inc Direct Debit) ex VAT'!F48*1.05</f>
        <v>16.881148847926269</v>
      </c>
    </row>
    <row r="49" spans="1:6" x14ac:dyDescent="0.25">
      <c r="A49">
        <v>15</v>
      </c>
      <c r="B49" t="s">
        <v>4</v>
      </c>
      <c r="C49" t="s">
        <v>78</v>
      </c>
      <c r="D49" s="3">
        <f>'Other (inc Direct Debit) ex VAT'!D49*1.05</f>
        <v>71.775799315068483</v>
      </c>
      <c r="E49" s="3">
        <f>'Other (inc Direct Debit) ex VAT'!E49*1.05</f>
        <v>26.334643548387096</v>
      </c>
      <c r="F49" s="3">
        <f>'Other (inc Direct Debit) ex VAT'!F49*1.05</f>
        <v>16.300513671274956</v>
      </c>
    </row>
    <row r="50" spans="1:6" x14ac:dyDescent="0.25">
      <c r="A50">
        <v>16</v>
      </c>
      <c r="B50" t="s">
        <v>2</v>
      </c>
      <c r="C50" t="s">
        <v>79</v>
      </c>
      <c r="D50" s="3">
        <f>'Other (inc Direct Debit) ex VAT'!D50*1.05</f>
        <v>51.808539041095891</v>
      </c>
      <c r="E50" s="3">
        <f>'Other (inc Direct Debit) ex VAT'!E50*1.05</f>
        <v>28.160966129032261</v>
      </c>
      <c r="F50" s="3">
        <f>'Other (inc Direct Debit) ex VAT'!F50*1.05</f>
        <v>17.48856820276497</v>
      </c>
    </row>
    <row r="51" spans="1:6" x14ac:dyDescent="0.25">
      <c r="A51">
        <v>17</v>
      </c>
      <c r="B51" t="s">
        <v>8</v>
      </c>
      <c r="C51" t="s">
        <v>80</v>
      </c>
      <c r="D51" s="3">
        <f>'Other (inc Direct Debit) ex VAT'!D51*1.05</f>
        <v>62.927032191780832</v>
      </c>
      <c r="E51" s="3">
        <f>'Other (inc Direct Debit) ex VAT'!E51*1.05</f>
        <v>28.104401612903224</v>
      </c>
      <c r="F51" s="3">
        <f>'Other (inc Direct Debit) ex VAT'!F51*1.05</f>
        <v>17.65358586789554</v>
      </c>
    </row>
    <row r="52" spans="1:6" x14ac:dyDescent="0.25">
      <c r="A52">
        <v>18</v>
      </c>
      <c r="B52" t="s">
        <v>12</v>
      </c>
      <c r="C52" t="s">
        <v>81</v>
      </c>
      <c r="D52" s="3">
        <f>'Other (inc Direct Debit) ex VAT'!D52*1.05</f>
        <v>65.156484246575346</v>
      </c>
      <c r="E52" s="3">
        <f>'Other (inc Direct Debit) ex VAT'!E52*1.05</f>
        <v>27.104869354838712</v>
      </c>
      <c r="F52" s="3">
        <f>'Other (inc Direct Debit) ex VAT'!F52*1.05</f>
        <v>16.824963748079877</v>
      </c>
    </row>
    <row r="53" spans="1:6" x14ac:dyDescent="0.25">
      <c r="A53">
        <v>19</v>
      </c>
      <c r="B53" t="s">
        <v>17</v>
      </c>
      <c r="C53" t="s">
        <v>82</v>
      </c>
      <c r="D53" s="3">
        <f>'Other (inc Direct Debit) ex VAT'!D53*1.05</f>
        <v>58.212100684931514</v>
      </c>
      <c r="E53" s="3">
        <f>'Other (inc Direct Debit) ex VAT'!E53*1.05</f>
        <v>28.384175806451612</v>
      </c>
      <c r="F53" s="3">
        <f>'Other (inc Direct Debit) ex VAT'!F53*1.05</f>
        <v>17.721397695852531</v>
      </c>
    </row>
    <row r="54" spans="1:6" x14ac:dyDescent="0.25">
      <c r="A54">
        <v>20</v>
      </c>
      <c r="B54" t="s">
        <v>10</v>
      </c>
      <c r="C54" t="s">
        <v>83</v>
      </c>
      <c r="D54" s="3">
        <f>'Other (inc Direct Debit) ex VAT'!D54*1.05</f>
        <v>64.532237671232878</v>
      </c>
      <c r="E54" s="3">
        <f>'Other (inc Direct Debit) ex VAT'!E54*1.05</f>
        <v>27.76603064516129</v>
      </c>
      <c r="F54" s="3">
        <f>'Other (inc Direct Debit) ex VAT'!F54*1.05</f>
        <v>17.356574347158205</v>
      </c>
    </row>
    <row r="55" spans="1:6" x14ac:dyDescent="0.25">
      <c r="A55">
        <v>21</v>
      </c>
      <c r="B55" t="s">
        <v>27</v>
      </c>
      <c r="C55" t="s">
        <v>84</v>
      </c>
      <c r="D55" s="3">
        <f>'Other (inc Direct Debit) ex VAT'!D55*1.05</f>
        <v>63.626073287671247</v>
      </c>
      <c r="E55" s="3">
        <f>'Other (inc Direct Debit) ex VAT'!E55*1.05</f>
        <v>27.641724193548388</v>
      </c>
      <c r="F55" s="3">
        <f>'Other (inc Direct Debit) ex VAT'!F55*1.05</f>
        <v>17.299664208909359</v>
      </c>
    </row>
    <row r="56" spans="1:6" x14ac:dyDescent="0.25">
      <c r="A56">
        <v>22</v>
      </c>
      <c r="B56" t="s">
        <v>25</v>
      </c>
      <c r="C56" t="s">
        <v>85</v>
      </c>
      <c r="D56" s="3">
        <f>'Other (inc Direct Debit) ex VAT'!D56*1.05</f>
        <v>68.680456849315064</v>
      </c>
      <c r="E56" s="3">
        <f>'Other (inc Direct Debit) ex VAT'!E56*1.05</f>
        <v>27.333159677419353</v>
      </c>
      <c r="F56" s="3">
        <f>'Other (inc Direct Debit) ex VAT'!F56*1.05</f>
        <v>17.023991397849471</v>
      </c>
    </row>
    <row r="57" spans="1:6" x14ac:dyDescent="0.25">
      <c r="A57">
        <v>23</v>
      </c>
      <c r="B57" t="s">
        <v>6</v>
      </c>
      <c r="C57" t="s">
        <v>86</v>
      </c>
      <c r="D57" s="3">
        <f>'Other (inc Direct Debit) ex VAT'!D57*1.05</f>
        <v>68.177032191780825</v>
      </c>
      <c r="E57" s="3">
        <f>'Other (inc Direct Debit) ex VAT'!E57*1.05</f>
        <v>26.655740322580645</v>
      </c>
      <c r="F57" s="3">
        <f>'Other (inc Direct Debit) ex VAT'!F57*1.05</f>
        <v>16.66899907834102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76A0-66E0-4473-AF93-4120CF97D506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29.140625" bestFit="1" customWidth="1"/>
    <col min="4" max="4" width="30.28515625" bestFit="1" customWidth="1"/>
    <col min="5" max="5" width="29" bestFit="1" customWidth="1"/>
    <col min="6" max="6" width="30.710937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35</v>
      </c>
      <c r="E3" t="s">
        <v>36</v>
      </c>
    </row>
    <row r="4" spans="1:5" x14ac:dyDescent="0.25">
      <c r="A4" t="s">
        <v>20</v>
      </c>
      <c r="B4" t="s">
        <v>19</v>
      </c>
      <c r="C4" t="s">
        <v>87</v>
      </c>
      <c r="D4" s="2">
        <f>'Standard Credit ex VAT'!D4*1.05</f>
        <v>36.317399999999999</v>
      </c>
      <c r="E4" s="2">
        <f>'Standard Credit ex VAT'!E4*1.05</f>
        <v>6.4827000000000004</v>
      </c>
    </row>
    <row r="5" spans="1:5" x14ac:dyDescent="0.25">
      <c r="A5" t="s">
        <v>22</v>
      </c>
      <c r="B5" t="s">
        <v>21</v>
      </c>
      <c r="C5" t="s">
        <v>88</v>
      </c>
      <c r="D5" s="2">
        <f>'Standard Credit ex VAT'!D5*1.05</f>
        <v>36.320550000000004</v>
      </c>
      <c r="E5" s="2">
        <f>'Standard Credit ex VAT'!E5*1.05</f>
        <v>6.4144500000000004</v>
      </c>
    </row>
    <row r="6" spans="1:5" x14ac:dyDescent="0.25">
      <c r="A6" t="s">
        <v>16</v>
      </c>
      <c r="B6" t="s">
        <v>15</v>
      </c>
      <c r="C6" t="s">
        <v>89</v>
      </c>
      <c r="D6" s="2">
        <f>'Standard Credit ex VAT'!D6*1.05</f>
        <v>36.308999999999997</v>
      </c>
      <c r="E6" s="2">
        <f>'Standard Credit ex VAT'!E6*1.05</f>
        <v>6.6381000000000006</v>
      </c>
    </row>
    <row r="7" spans="1:5" x14ac:dyDescent="0.25">
      <c r="A7" t="s">
        <v>14</v>
      </c>
      <c r="B7" t="s">
        <v>13</v>
      </c>
      <c r="C7" t="s">
        <v>90</v>
      </c>
      <c r="D7" s="2">
        <f>'Standard Credit ex VAT'!D7*1.05</f>
        <v>36.314250000000001</v>
      </c>
      <c r="E7" s="2">
        <f>'Standard Credit ex VAT'!E7*1.05</f>
        <v>6.5362499999999999</v>
      </c>
    </row>
    <row r="8" spans="1:5" x14ac:dyDescent="0.25">
      <c r="A8" t="s">
        <v>24</v>
      </c>
      <c r="B8" t="s">
        <v>23</v>
      </c>
      <c r="C8" t="s">
        <v>91</v>
      </c>
      <c r="D8" s="2">
        <f>'Standard Credit ex VAT'!D8*1.05</f>
        <v>36.314250000000001</v>
      </c>
      <c r="E8" s="2">
        <f>'Standard Credit ex VAT'!E8*1.05</f>
        <v>6.5225999999999997</v>
      </c>
    </row>
    <row r="9" spans="1:5" x14ac:dyDescent="0.25">
      <c r="A9" t="s">
        <v>5</v>
      </c>
      <c r="B9" t="s">
        <v>4</v>
      </c>
      <c r="C9" t="s">
        <v>92</v>
      </c>
      <c r="D9" s="2">
        <f>'Standard Credit ex VAT'!D9*1.05</f>
        <v>36.312150000000003</v>
      </c>
      <c r="E9" s="2">
        <f>'Standard Credit ex VAT'!E9*1.05</f>
        <v>6.5499000000000009</v>
      </c>
    </row>
    <row r="10" spans="1:5" x14ac:dyDescent="0.25">
      <c r="A10" t="s">
        <v>3</v>
      </c>
      <c r="B10" t="s">
        <v>2</v>
      </c>
      <c r="C10" t="s">
        <v>93</v>
      </c>
      <c r="D10" s="2">
        <f>'Standard Credit ex VAT'!D10*1.05</f>
        <v>36.317399999999999</v>
      </c>
      <c r="E10" s="2">
        <f>'Standard Credit ex VAT'!E10*1.05</f>
        <v>6.4795500000000006</v>
      </c>
    </row>
    <row r="11" spans="1:5" x14ac:dyDescent="0.25">
      <c r="A11" t="s">
        <v>43</v>
      </c>
      <c r="B11" t="s">
        <v>8</v>
      </c>
      <c r="C11" t="s">
        <v>94</v>
      </c>
      <c r="D11" s="2">
        <f>'Standard Credit ex VAT'!D11*1.05</f>
        <v>36.317399999999999</v>
      </c>
      <c r="E11" s="2">
        <f>'Standard Credit ex VAT'!E11*1.05</f>
        <v>6.4774500000000002</v>
      </c>
    </row>
    <row r="12" spans="1:5" x14ac:dyDescent="0.25">
      <c r="A12" t="s">
        <v>9</v>
      </c>
      <c r="B12" t="s">
        <v>12</v>
      </c>
      <c r="C12" t="s">
        <v>95</v>
      </c>
      <c r="D12" s="2">
        <f>'Standard Credit ex VAT'!D12*1.05</f>
        <v>36.317399999999999</v>
      </c>
      <c r="E12" s="2">
        <f>'Standard Credit ex VAT'!E12*1.05</f>
        <v>6.4774500000000002</v>
      </c>
    </row>
    <row r="13" spans="1:5" x14ac:dyDescent="0.25">
      <c r="A13" t="s">
        <v>18</v>
      </c>
      <c r="B13" t="s">
        <v>17</v>
      </c>
      <c r="C13" t="s">
        <v>96</v>
      </c>
      <c r="D13" s="2">
        <f>'Standard Credit ex VAT'!D13*1.05</f>
        <v>36.317399999999999</v>
      </c>
      <c r="E13" s="2">
        <f>'Standard Credit ex VAT'!E13*1.05</f>
        <v>6.4900500000000001</v>
      </c>
    </row>
    <row r="14" spans="1:5" x14ac:dyDescent="0.25">
      <c r="A14" t="s">
        <v>11</v>
      </c>
      <c r="B14" t="s">
        <v>10</v>
      </c>
      <c r="C14" t="s">
        <v>97</v>
      </c>
      <c r="D14" s="2">
        <f>'Standard Credit ex VAT'!D14*1.05</f>
        <v>36.30585</v>
      </c>
      <c r="E14" s="2">
        <f>'Standard Credit ex VAT'!E14*1.05</f>
        <v>6.6486000000000001</v>
      </c>
    </row>
    <row r="15" spans="1:5" x14ac:dyDescent="0.25">
      <c r="A15" t="s">
        <v>28</v>
      </c>
      <c r="B15" t="s">
        <v>27</v>
      </c>
      <c r="C15" t="s">
        <v>98</v>
      </c>
      <c r="D15" s="2">
        <f>'Standard Credit ex VAT'!D15*1.05</f>
        <v>36.300600000000003</v>
      </c>
      <c r="E15" s="2">
        <f>'Standard Credit ex VAT'!E15*1.05</f>
        <v>6.7830000000000004</v>
      </c>
    </row>
    <row r="16" spans="1:5" x14ac:dyDescent="0.25">
      <c r="A16" t="s">
        <v>26</v>
      </c>
      <c r="B16" t="s">
        <v>25</v>
      </c>
      <c r="C16" t="s">
        <v>99</v>
      </c>
      <c r="D16" s="2">
        <f>'Standard Credit ex VAT'!D16*1.05</f>
        <v>36.294300000000007</v>
      </c>
      <c r="E16" s="2">
        <f>'Standard Credit ex VAT'!E16*1.05</f>
        <v>6.8649000000000004</v>
      </c>
    </row>
    <row r="17" spans="1:5" x14ac:dyDescent="0.25">
      <c r="A17" t="s">
        <v>7</v>
      </c>
      <c r="B17" t="s">
        <v>6</v>
      </c>
      <c r="C17" t="s">
        <v>100</v>
      </c>
      <c r="D17" s="2">
        <f>'Standard Credit ex VAT'!D17*1.05</f>
        <v>36.314250000000001</v>
      </c>
      <c r="E17" s="2">
        <f>'Standard Credit ex VAT'!E17*1.05</f>
        <v>6.5373000000000001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35</v>
      </c>
      <c r="E23" t="s">
        <v>36</v>
      </c>
    </row>
    <row r="24" spans="1:5" x14ac:dyDescent="0.25">
      <c r="A24">
        <v>10</v>
      </c>
      <c r="B24" t="s">
        <v>19</v>
      </c>
      <c r="C24" t="s">
        <v>101</v>
      </c>
      <c r="D24" s="3">
        <f>'Standard Credit ex VAT'!D24*1.05</f>
        <v>56.713333561643843</v>
      </c>
      <c r="E24" s="3">
        <f>'Standard Credit ex VAT'!E24*1.05</f>
        <v>26.533466129032256</v>
      </c>
    </row>
    <row r="25" spans="1:5" x14ac:dyDescent="0.25">
      <c r="A25">
        <v>11</v>
      </c>
      <c r="B25" t="s">
        <v>21</v>
      </c>
      <c r="C25" t="s">
        <v>102</v>
      </c>
      <c r="D25" s="3">
        <f>'Standard Credit ex VAT'!D25*1.05</f>
        <v>62.904018493150694</v>
      </c>
      <c r="E25" s="3">
        <f>'Standard Credit ex VAT'!E25*1.05</f>
        <v>25.014353225806456</v>
      </c>
    </row>
    <row r="26" spans="1:5" x14ac:dyDescent="0.25">
      <c r="A26">
        <v>12</v>
      </c>
      <c r="B26" t="s">
        <v>15</v>
      </c>
      <c r="C26" t="s">
        <v>103</v>
      </c>
      <c r="D26" s="3">
        <f>'Standard Credit ex VAT'!D26*1.05</f>
        <v>46.201826712328774</v>
      </c>
      <c r="E26" s="3">
        <f>'Standard Credit ex VAT'!E26*1.05</f>
        <v>27.033062903225805</v>
      </c>
    </row>
    <row r="27" spans="1:5" x14ac:dyDescent="0.25">
      <c r="A27">
        <v>13</v>
      </c>
      <c r="B27" t="s">
        <v>13</v>
      </c>
      <c r="C27" t="s">
        <v>104</v>
      </c>
      <c r="D27" s="3">
        <f>'Standard Credit ex VAT'!D27*1.05</f>
        <v>73.985114383561637</v>
      </c>
      <c r="E27" s="3">
        <f>'Standard Credit ex VAT'!E27*1.05</f>
        <v>26.721111290322582</v>
      </c>
    </row>
    <row r="28" spans="1:5" x14ac:dyDescent="0.25">
      <c r="A28">
        <v>14</v>
      </c>
      <c r="B28" t="s">
        <v>23</v>
      </c>
      <c r="C28" t="s">
        <v>105</v>
      </c>
      <c r="D28" s="3">
        <f>'Standard Credit ex VAT'!D28*1.05</f>
        <v>69.811004794520557</v>
      </c>
      <c r="E28" s="3">
        <f>'Standard Credit ex VAT'!E28*1.05</f>
        <v>25.082095161290319</v>
      </c>
    </row>
    <row r="29" spans="1:5" x14ac:dyDescent="0.25">
      <c r="A29">
        <v>15</v>
      </c>
      <c r="B29" t="s">
        <v>4</v>
      </c>
      <c r="C29" t="s">
        <v>106</v>
      </c>
      <c r="D29" s="3">
        <f>'Standard Credit ex VAT'!D29*1.05</f>
        <v>78.748949999999994</v>
      </c>
      <c r="E29" s="3">
        <f>'Standard Credit ex VAT'!E29*1.05</f>
        <v>24.402643548387097</v>
      </c>
    </row>
    <row r="30" spans="1:5" x14ac:dyDescent="0.25">
      <c r="A30">
        <v>16</v>
      </c>
      <c r="B30" t="s">
        <v>2</v>
      </c>
      <c r="C30" t="s">
        <v>107</v>
      </c>
      <c r="D30" s="3">
        <f>'Standard Credit ex VAT'!D30*1.05</f>
        <v>57.547580136986312</v>
      </c>
      <c r="E30" s="3">
        <f>'Standard Credit ex VAT'!E30*1.05</f>
        <v>26.325159677419357</v>
      </c>
    </row>
    <row r="31" spans="1:5" x14ac:dyDescent="0.25">
      <c r="A31">
        <v>17</v>
      </c>
      <c r="B31" t="s">
        <v>8</v>
      </c>
      <c r="C31" t="s">
        <v>108</v>
      </c>
      <c r="D31" s="3">
        <f>'Standard Credit ex VAT'!D31*1.05</f>
        <v>67.998676027397266</v>
      </c>
      <c r="E31" s="3">
        <f>'Standard Credit ex VAT'!E31*1.05</f>
        <v>26.266562903225804</v>
      </c>
    </row>
    <row r="32" spans="1:5" x14ac:dyDescent="0.25">
      <c r="A32">
        <v>18</v>
      </c>
      <c r="B32" t="s">
        <v>12</v>
      </c>
      <c r="C32" t="s">
        <v>109</v>
      </c>
      <c r="D32" s="3">
        <f>'Standard Credit ex VAT'!D32*1.05</f>
        <v>70.161963698630146</v>
      </c>
      <c r="E32" s="3">
        <f>'Standard Credit ex VAT'!E32*1.05</f>
        <v>25.212837096774191</v>
      </c>
    </row>
    <row r="33" spans="1:6" x14ac:dyDescent="0.25">
      <c r="A33">
        <v>19</v>
      </c>
      <c r="B33" t="s">
        <v>17</v>
      </c>
      <c r="C33" t="s">
        <v>110</v>
      </c>
      <c r="D33" s="3">
        <f>'Standard Credit ex VAT'!D33*1.05</f>
        <v>64.11223767123289</v>
      </c>
      <c r="E33" s="3">
        <f>'Standard Credit ex VAT'!E33*1.05</f>
        <v>26.560901612903226</v>
      </c>
    </row>
    <row r="34" spans="1:6" x14ac:dyDescent="0.25">
      <c r="A34">
        <v>20</v>
      </c>
      <c r="B34" t="s">
        <v>10</v>
      </c>
      <c r="C34" t="s">
        <v>111</v>
      </c>
      <c r="D34" s="3">
        <f>'Standard Credit ex VAT'!D34*1.05</f>
        <v>70.907032191780829</v>
      </c>
      <c r="E34" s="3">
        <f>'Standard Credit ex VAT'!E34*1.05</f>
        <v>25.910240322580645</v>
      </c>
    </row>
    <row r="35" spans="1:6" x14ac:dyDescent="0.25">
      <c r="A35">
        <v>21</v>
      </c>
      <c r="B35" t="s">
        <v>27</v>
      </c>
      <c r="C35" t="s">
        <v>112</v>
      </c>
      <c r="D35" s="3">
        <f>'Standard Credit ex VAT'!D35*1.05</f>
        <v>70.182100684931498</v>
      </c>
      <c r="E35" s="3">
        <f>'Standard Credit ex VAT'!E35*1.05</f>
        <v>25.779159677419354</v>
      </c>
    </row>
    <row r="36" spans="1:6" x14ac:dyDescent="0.25">
      <c r="A36">
        <v>22</v>
      </c>
      <c r="B36" t="s">
        <v>25</v>
      </c>
      <c r="C36" t="s">
        <v>113</v>
      </c>
      <c r="D36" s="3">
        <f>'Standard Credit ex VAT'!D36*1.05</f>
        <v>74.85675821917809</v>
      </c>
      <c r="E36" s="3">
        <f>'Standard Credit ex VAT'!E36*1.05</f>
        <v>25.453998387096775</v>
      </c>
    </row>
    <row r="37" spans="1:6" x14ac:dyDescent="0.25">
      <c r="A37">
        <v>23</v>
      </c>
      <c r="B37" t="s">
        <v>6</v>
      </c>
      <c r="C37" t="s">
        <v>114</v>
      </c>
      <c r="D37" s="3">
        <f>'Standard Credit ex VAT'!D37*1.05</f>
        <v>74.735936301369875</v>
      </c>
      <c r="E37" s="3">
        <f>'Standard Credit ex VAT'!E37*1.05</f>
        <v>24.739998387096776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35</v>
      </c>
      <c r="E43" t="s">
        <v>37</v>
      </c>
      <c r="F43" t="s">
        <v>38</v>
      </c>
    </row>
    <row r="44" spans="1:6" x14ac:dyDescent="0.25">
      <c r="A44">
        <v>10</v>
      </c>
      <c r="B44" t="s">
        <v>19</v>
      </c>
      <c r="C44" t="s">
        <v>115</v>
      </c>
      <c r="D44" s="3">
        <f>'Standard Credit ex VAT'!D44*1.05</f>
        <v>56.687443150684942</v>
      </c>
      <c r="E44" s="3">
        <f>'Standard Credit ex VAT'!E44*1.05</f>
        <v>29.683466129032258</v>
      </c>
      <c r="F44" s="3">
        <f>'Standard Credit ex VAT'!F44*1.05</f>
        <v>18.884282488479268</v>
      </c>
    </row>
    <row r="45" spans="1:6" x14ac:dyDescent="0.25">
      <c r="A45">
        <v>11</v>
      </c>
      <c r="B45" t="s">
        <v>21</v>
      </c>
      <c r="C45" t="s">
        <v>116</v>
      </c>
      <c r="D45" s="3">
        <f>'Standard Credit ex VAT'!D45*1.05</f>
        <v>62.860867808219183</v>
      </c>
      <c r="E45" s="3">
        <f>'Standard Credit ex VAT'!E45*1.05</f>
        <v>28.164353225806455</v>
      </c>
      <c r="F45" s="3">
        <f>'Standard Credit ex VAT'!F45*1.05</f>
        <v>17.874366973886332</v>
      </c>
    </row>
    <row r="46" spans="1:6" x14ac:dyDescent="0.25">
      <c r="A46">
        <v>12</v>
      </c>
      <c r="B46" t="s">
        <v>15</v>
      </c>
      <c r="C46" t="s">
        <v>117</v>
      </c>
      <c r="D46" s="3">
        <f>'Standard Credit ex VAT'!D46*1.05</f>
        <v>46.19607328767124</v>
      </c>
      <c r="E46" s="3">
        <f>'Standard Credit ex VAT'!E46*1.05</f>
        <v>30.183062903225807</v>
      </c>
      <c r="F46" s="3">
        <f>'Standard Credit ex VAT'!F46*1.05</f>
        <v>19.055077419354841</v>
      </c>
    </row>
    <row r="47" spans="1:6" x14ac:dyDescent="0.25">
      <c r="A47">
        <v>13</v>
      </c>
      <c r="B47" t="s">
        <v>13</v>
      </c>
      <c r="C47" t="s">
        <v>118</v>
      </c>
      <c r="D47" s="3">
        <f>'Standard Credit ex VAT'!D47*1.05</f>
        <v>73.933333561643835</v>
      </c>
      <c r="E47" s="3">
        <f>'Standard Credit ex VAT'!E47*1.05</f>
        <v>29.871111290322585</v>
      </c>
      <c r="F47" s="3">
        <f>'Standard Credit ex VAT'!F47*1.05</f>
        <v>19.014439170506911</v>
      </c>
    </row>
    <row r="48" spans="1:6" x14ac:dyDescent="0.25">
      <c r="A48">
        <v>14</v>
      </c>
      <c r="B48" t="s">
        <v>23</v>
      </c>
      <c r="C48" t="s">
        <v>119</v>
      </c>
      <c r="D48" s="3">
        <f>'Standard Credit ex VAT'!D48*1.05</f>
        <v>69.756347260273969</v>
      </c>
      <c r="E48" s="3">
        <f>'Standard Credit ex VAT'!E48*1.05</f>
        <v>28.232095161290321</v>
      </c>
      <c r="F48" s="3">
        <f>'Standard Credit ex VAT'!F48*1.05</f>
        <v>17.98736620583718</v>
      </c>
    </row>
    <row r="49" spans="1:6" x14ac:dyDescent="0.25">
      <c r="A49">
        <v>15</v>
      </c>
      <c r="B49" t="s">
        <v>4</v>
      </c>
      <c r="C49" t="s">
        <v>120</v>
      </c>
      <c r="D49" s="3">
        <f>'Standard Credit ex VAT'!D49*1.05</f>
        <v>78.679908904109595</v>
      </c>
      <c r="E49" s="3">
        <f>'Standard Credit ex VAT'!E49*1.05</f>
        <v>27.552643548387096</v>
      </c>
      <c r="F49" s="3">
        <f>'Standard Credit ex VAT'!F49*1.05</f>
        <v>17.375061290322591</v>
      </c>
    </row>
    <row r="50" spans="1:6" x14ac:dyDescent="0.25">
      <c r="A50">
        <v>16</v>
      </c>
      <c r="B50" t="s">
        <v>2</v>
      </c>
      <c r="C50" t="s">
        <v>121</v>
      </c>
      <c r="D50" s="3">
        <f>'Standard Credit ex VAT'!D50*1.05</f>
        <v>57.518813013698633</v>
      </c>
      <c r="E50" s="3">
        <f>'Standard Credit ex VAT'!E50*1.05</f>
        <v>29.475159677419356</v>
      </c>
      <c r="F50" s="3">
        <f>'Standard Credit ex VAT'!F50*1.05</f>
        <v>18.626110445468505</v>
      </c>
    </row>
    <row r="51" spans="1:6" x14ac:dyDescent="0.25">
      <c r="A51">
        <v>17</v>
      </c>
      <c r="B51" t="s">
        <v>8</v>
      </c>
      <c r="C51" t="s">
        <v>122</v>
      </c>
      <c r="D51" s="3">
        <f>'Standard Credit ex VAT'!D51*1.05</f>
        <v>67.952648630136977</v>
      </c>
      <c r="E51" s="3">
        <f>'Standard Credit ex VAT'!E51*1.05</f>
        <v>29.416562903225806</v>
      </c>
      <c r="F51" s="3">
        <f>'Standard Credit ex VAT'!F51*1.05</f>
        <v>18.8004821812596</v>
      </c>
    </row>
    <row r="52" spans="1:6" x14ac:dyDescent="0.25">
      <c r="A52">
        <v>18</v>
      </c>
      <c r="B52" t="s">
        <v>12</v>
      </c>
      <c r="C52" t="s">
        <v>123</v>
      </c>
      <c r="D52" s="3">
        <f>'Standard Credit ex VAT'!D52*1.05</f>
        <v>70.107306164383573</v>
      </c>
      <c r="E52" s="3">
        <f>'Standard Credit ex VAT'!E52*1.05</f>
        <v>28.362837096774193</v>
      </c>
      <c r="F52" s="3">
        <f>'Standard Credit ex VAT'!F52*1.05</f>
        <v>17.928246390168972</v>
      </c>
    </row>
    <row r="53" spans="1:6" x14ac:dyDescent="0.25">
      <c r="A53">
        <v>19</v>
      </c>
      <c r="B53" t="s">
        <v>17</v>
      </c>
      <c r="C53" t="s">
        <v>124</v>
      </c>
      <c r="D53" s="3">
        <f>'Standard Credit ex VAT'!D53*1.05</f>
        <v>64.074840410958913</v>
      </c>
      <c r="E53" s="3">
        <f>'Standard Credit ex VAT'!E53*1.05</f>
        <v>29.710901612903225</v>
      </c>
      <c r="F53" s="3">
        <f>'Standard Credit ex VAT'!F53*1.05</f>
        <v>18.870204915514588</v>
      </c>
    </row>
    <row r="54" spans="1:6" x14ac:dyDescent="0.25">
      <c r="A54">
        <v>20</v>
      </c>
      <c r="B54" t="s">
        <v>10</v>
      </c>
      <c r="C54" t="s">
        <v>125</v>
      </c>
      <c r="D54" s="3">
        <f>'Standard Credit ex VAT'!D54*1.05</f>
        <v>70.855251369863012</v>
      </c>
      <c r="E54" s="3">
        <f>'Standard Credit ex VAT'!E54*1.05</f>
        <v>29.060240322580643</v>
      </c>
      <c r="F54" s="3">
        <f>'Standard Credit ex VAT'!F54*1.05</f>
        <v>18.487189554531493</v>
      </c>
    </row>
    <row r="55" spans="1:6" x14ac:dyDescent="0.25">
      <c r="A55">
        <v>21</v>
      </c>
      <c r="B55" t="s">
        <v>27</v>
      </c>
      <c r="C55" t="s">
        <v>126</v>
      </c>
      <c r="D55" s="3">
        <f>'Standard Credit ex VAT'!D55*1.05</f>
        <v>70.130319863013696</v>
      </c>
      <c r="E55" s="3">
        <f>'Standard Credit ex VAT'!E55*1.05</f>
        <v>28.929159677419353</v>
      </c>
      <c r="F55" s="3">
        <f>'Standard Credit ex VAT'!F55*1.05</f>
        <v>18.427134254992321</v>
      </c>
    </row>
    <row r="56" spans="1:6" x14ac:dyDescent="0.25">
      <c r="A56">
        <v>22</v>
      </c>
      <c r="B56" t="s">
        <v>25</v>
      </c>
      <c r="C56" t="s">
        <v>127</v>
      </c>
      <c r="D56" s="3">
        <f>'Standard Credit ex VAT'!D56*1.05</f>
        <v>74.796347260273961</v>
      </c>
      <c r="E56" s="3">
        <f>'Standard Credit ex VAT'!E56*1.05</f>
        <v>28.603998387096773</v>
      </c>
      <c r="F56" s="3">
        <f>'Standard Credit ex VAT'!F56*1.05</f>
        <v>18.136880798771116</v>
      </c>
    </row>
    <row r="57" spans="1:6" x14ac:dyDescent="0.25">
      <c r="A57">
        <v>23</v>
      </c>
      <c r="B57" t="s">
        <v>6</v>
      </c>
      <c r="C57" t="s">
        <v>128</v>
      </c>
      <c r="D57" s="3">
        <f>'Standard Credit ex VAT'!D57*1.05</f>
        <v>74.672648630136976</v>
      </c>
      <c r="E57" s="3">
        <f>'Standard Credit ex VAT'!E57*1.05</f>
        <v>27.889998387096778</v>
      </c>
      <c r="F57" s="3">
        <f>'Standard Credit ex VAT'!F57*1.05</f>
        <v>17.76395222734255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9B69-7232-4F51-8933-2A5253253267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29.140625" bestFit="1" customWidth="1"/>
    <col min="4" max="4" width="30.28515625" bestFit="1" customWidth="1"/>
    <col min="5" max="5" width="29" bestFit="1" customWidth="1"/>
    <col min="6" max="6" width="30.7109375" bestFit="1" customWidth="1"/>
    <col min="7" max="7" width="19.2851562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35</v>
      </c>
      <c r="E3" t="s">
        <v>36</v>
      </c>
    </row>
    <row r="4" spans="1:5" x14ac:dyDescent="0.25">
      <c r="A4" t="s">
        <v>20</v>
      </c>
      <c r="B4" t="s">
        <v>19</v>
      </c>
      <c r="C4" t="s">
        <v>129</v>
      </c>
      <c r="D4" s="2">
        <f>'Prepayment Meter ex VAT'!D4*1.05</f>
        <v>31.4328</v>
      </c>
      <c r="E4" s="2">
        <f>'Prepayment Meter ex VAT'!E4*1.05</f>
        <v>5.9661000000000008</v>
      </c>
    </row>
    <row r="5" spans="1:5" x14ac:dyDescent="0.25">
      <c r="A5" t="s">
        <v>22</v>
      </c>
      <c r="B5" t="s">
        <v>21</v>
      </c>
      <c r="C5" t="s">
        <v>130</v>
      </c>
      <c r="D5" s="2">
        <f>'Prepayment Meter ex VAT'!D5*1.05</f>
        <v>31.484249999999999</v>
      </c>
      <c r="E5" s="2">
        <f>'Prepayment Meter ex VAT'!E5*1.05</f>
        <v>5.876850000000001</v>
      </c>
    </row>
    <row r="6" spans="1:5" x14ac:dyDescent="0.25">
      <c r="A6" t="s">
        <v>16</v>
      </c>
      <c r="B6" t="s">
        <v>15</v>
      </c>
      <c r="C6" t="s">
        <v>131</v>
      </c>
      <c r="D6" s="2">
        <f>'Prepayment Meter ex VAT'!D6*1.05</f>
        <v>31.9998</v>
      </c>
      <c r="E6" s="2">
        <f>'Prepayment Meter ex VAT'!E6*1.05</f>
        <v>6.0826500000000001</v>
      </c>
    </row>
    <row r="7" spans="1:5" x14ac:dyDescent="0.25">
      <c r="A7" t="s">
        <v>14</v>
      </c>
      <c r="B7" t="s">
        <v>13</v>
      </c>
      <c r="C7" t="s">
        <v>132</v>
      </c>
      <c r="D7" s="2">
        <f>'Prepayment Meter ex VAT'!D7*1.05</f>
        <v>31.915800000000001</v>
      </c>
      <c r="E7" s="2">
        <f>'Prepayment Meter ex VAT'!E7*1.05</f>
        <v>5.9430000000000005</v>
      </c>
    </row>
    <row r="8" spans="1:5" x14ac:dyDescent="0.25">
      <c r="A8" t="s">
        <v>24</v>
      </c>
      <c r="B8" t="s">
        <v>23</v>
      </c>
      <c r="C8" t="s">
        <v>133</v>
      </c>
      <c r="D8" s="2">
        <f>'Prepayment Meter ex VAT'!D8*1.05</f>
        <v>31.671150000000001</v>
      </c>
      <c r="E8" s="2">
        <f>'Prepayment Meter ex VAT'!E8*1.05</f>
        <v>5.9503500000000003</v>
      </c>
    </row>
    <row r="9" spans="1:5" x14ac:dyDescent="0.25">
      <c r="A9" t="s">
        <v>5</v>
      </c>
      <c r="B9" t="s">
        <v>4</v>
      </c>
      <c r="C9" t="s">
        <v>134</v>
      </c>
      <c r="D9" s="2">
        <f>'Prepayment Meter ex VAT'!D9*1.05</f>
        <v>31.735200000000003</v>
      </c>
      <c r="E9" s="2">
        <f>'Prepayment Meter ex VAT'!E9*1.05</f>
        <v>6.0070500000000004</v>
      </c>
    </row>
    <row r="10" spans="1:5" x14ac:dyDescent="0.25">
      <c r="A10" t="s">
        <v>3</v>
      </c>
      <c r="B10" t="s">
        <v>2</v>
      </c>
      <c r="C10" t="s">
        <v>135</v>
      </c>
      <c r="D10" s="2">
        <f>'Prepayment Meter ex VAT'!D10*1.05</f>
        <v>31.760400000000004</v>
      </c>
      <c r="E10" s="2">
        <f>'Prepayment Meter ex VAT'!E10*1.05</f>
        <v>5.89785</v>
      </c>
    </row>
    <row r="11" spans="1:5" x14ac:dyDescent="0.25">
      <c r="A11" t="s">
        <v>43</v>
      </c>
      <c r="B11" t="s">
        <v>8</v>
      </c>
      <c r="C11" t="s">
        <v>136</v>
      </c>
      <c r="D11" s="2">
        <f>'Prepayment Meter ex VAT'!D11*1.05</f>
        <v>31.760400000000004</v>
      </c>
      <c r="E11" s="2">
        <f>'Prepayment Meter ex VAT'!E11*1.05</f>
        <v>5.91045</v>
      </c>
    </row>
    <row r="12" spans="1:5" x14ac:dyDescent="0.25">
      <c r="A12" t="s">
        <v>9</v>
      </c>
      <c r="B12" t="s">
        <v>12</v>
      </c>
      <c r="C12" t="s">
        <v>137</v>
      </c>
      <c r="D12" s="2">
        <f>'Prepayment Meter ex VAT'!D12*1.05</f>
        <v>31.79505</v>
      </c>
      <c r="E12" s="2">
        <f>'Prepayment Meter ex VAT'!E12*1.05</f>
        <v>5.91045</v>
      </c>
    </row>
    <row r="13" spans="1:5" x14ac:dyDescent="0.25">
      <c r="A13" t="s">
        <v>18</v>
      </c>
      <c r="B13" t="s">
        <v>17</v>
      </c>
      <c r="C13" t="s">
        <v>138</v>
      </c>
      <c r="D13" s="2">
        <f>'Prepayment Meter ex VAT'!D13*1.05</f>
        <v>31.392900000000001</v>
      </c>
      <c r="E13" s="2">
        <f>'Prepayment Meter ex VAT'!E13*1.05</f>
        <v>5.9272499999999999</v>
      </c>
    </row>
    <row r="14" spans="1:5" x14ac:dyDescent="0.25">
      <c r="A14" t="s">
        <v>11</v>
      </c>
      <c r="B14" t="s">
        <v>10</v>
      </c>
      <c r="C14" t="s">
        <v>139</v>
      </c>
      <c r="D14" s="2">
        <f>'Prepayment Meter ex VAT'!D14*1.05</f>
        <v>31.303650000000001</v>
      </c>
      <c r="E14" s="2">
        <f>'Prepayment Meter ex VAT'!E14*1.05</f>
        <v>6.11205</v>
      </c>
    </row>
    <row r="15" spans="1:5" x14ac:dyDescent="0.25">
      <c r="A15" t="s">
        <v>28</v>
      </c>
      <c r="B15" t="s">
        <v>27</v>
      </c>
      <c r="C15" t="s">
        <v>140</v>
      </c>
      <c r="D15" s="2">
        <f>'Prepayment Meter ex VAT'!D15*1.05</f>
        <v>31.824450000000002</v>
      </c>
      <c r="E15" s="2">
        <f>'Prepayment Meter ex VAT'!E15*1.05</f>
        <v>6.1887000000000008</v>
      </c>
    </row>
    <row r="16" spans="1:5" x14ac:dyDescent="0.25">
      <c r="A16" t="s">
        <v>26</v>
      </c>
      <c r="B16" t="s">
        <v>25</v>
      </c>
      <c r="C16" t="s">
        <v>141</v>
      </c>
      <c r="D16" s="2">
        <f>'Prepayment Meter ex VAT'!D16*1.05</f>
        <v>31.401299999999999</v>
      </c>
      <c r="E16" s="2">
        <f>'Prepayment Meter ex VAT'!E16*1.05</f>
        <v>6.3598500000000007</v>
      </c>
    </row>
    <row r="17" spans="1:5" x14ac:dyDescent="0.25">
      <c r="A17" t="s">
        <v>7</v>
      </c>
      <c r="B17" t="s">
        <v>6</v>
      </c>
      <c r="C17" t="s">
        <v>142</v>
      </c>
      <c r="D17" s="2">
        <f>'Prepayment Meter ex VAT'!D17*1.05</f>
        <v>31.725750000000001</v>
      </c>
      <c r="E17" s="2">
        <f>'Prepayment Meter ex VAT'!E17*1.05</f>
        <v>5.9860499999999996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35</v>
      </c>
      <c r="E23" t="s">
        <v>36</v>
      </c>
    </row>
    <row r="24" spans="1:5" x14ac:dyDescent="0.25">
      <c r="A24">
        <v>10</v>
      </c>
      <c r="B24" t="s">
        <v>19</v>
      </c>
      <c r="C24" t="s">
        <v>143</v>
      </c>
      <c r="D24" s="3">
        <f>'Prepayment Meter ex VAT'!D24*1.05</f>
        <v>50.841963698630146</v>
      </c>
      <c r="E24" s="3">
        <f>'Prepayment Meter ex VAT'!E24*1.05</f>
        <v>24.385369354838712</v>
      </c>
    </row>
    <row r="25" spans="1:5" x14ac:dyDescent="0.25">
      <c r="A25">
        <v>11</v>
      </c>
      <c r="B25" t="s">
        <v>21</v>
      </c>
      <c r="C25" t="s">
        <v>144</v>
      </c>
      <c r="D25" s="3">
        <f>'Prepayment Meter ex VAT'!D25*1.05</f>
        <v>56.900319863013706</v>
      </c>
      <c r="E25" s="3">
        <f>'Prepayment Meter ex VAT'!E25*1.05</f>
        <v>22.950256451612901</v>
      </c>
    </row>
    <row r="26" spans="1:5" x14ac:dyDescent="0.25">
      <c r="A26">
        <v>12</v>
      </c>
      <c r="B26" t="s">
        <v>15</v>
      </c>
      <c r="C26" t="s">
        <v>145</v>
      </c>
      <c r="D26" s="3">
        <f>'Prepayment Meter ex VAT'!D26*1.05</f>
        <v>41.587580136986311</v>
      </c>
      <c r="E26" s="3">
        <f>'Prepayment Meter ex VAT'!E26*1.05</f>
        <v>24.857869354838709</v>
      </c>
    </row>
    <row r="27" spans="1:5" x14ac:dyDescent="0.25">
      <c r="A27">
        <v>13</v>
      </c>
      <c r="B27" t="s">
        <v>13</v>
      </c>
      <c r="C27" t="s">
        <v>146</v>
      </c>
      <c r="D27" s="3">
        <f>'Prepayment Meter ex VAT'!D27*1.05</f>
        <v>67.889360958904106</v>
      </c>
      <c r="E27" s="3">
        <f>'Prepayment Meter ex VAT'!E27*1.05</f>
        <v>24.561498387096773</v>
      </c>
    </row>
    <row r="28" spans="1:5" x14ac:dyDescent="0.25">
      <c r="A28">
        <v>14</v>
      </c>
      <c r="B28" t="s">
        <v>23</v>
      </c>
      <c r="C28" t="s">
        <v>147</v>
      </c>
      <c r="D28" s="3">
        <f>'Prepayment Meter ex VAT'!D28*1.05</f>
        <v>63.614566438356164</v>
      </c>
      <c r="E28" s="3">
        <f>'Prepayment Meter ex VAT'!E28*1.05</f>
        <v>23.013595161290322</v>
      </c>
    </row>
    <row r="29" spans="1:5" x14ac:dyDescent="0.25">
      <c r="A29">
        <v>15</v>
      </c>
      <c r="B29" t="s">
        <v>4</v>
      </c>
      <c r="C29" t="s">
        <v>148</v>
      </c>
      <c r="D29" s="3">
        <f>'Prepayment Meter ex VAT'!D29*1.05</f>
        <v>72.100867808219164</v>
      </c>
      <c r="E29" s="3">
        <f>'Prepayment Meter ex VAT'!E29*1.05</f>
        <v>22.370724193548384</v>
      </c>
    </row>
    <row r="30" spans="1:5" x14ac:dyDescent="0.25">
      <c r="A30">
        <v>16</v>
      </c>
      <c r="B30" t="s">
        <v>2</v>
      </c>
      <c r="C30" t="s">
        <v>149</v>
      </c>
      <c r="D30" s="3">
        <f>'Prepayment Meter ex VAT'!D30*1.05</f>
        <v>52.035799315068495</v>
      </c>
      <c r="E30" s="3">
        <f>'Prepayment Meter ex VAT'!E30*1.05</f>
        <v>24.188579032258062</v>
      </c>
    </row>
    <row r="31" spans="1:5" x14ac:dyDescent="0.25">
      <c r="A31">
        <v>17</v>
      </c>
      <c r="B31" t="s">
        <v>8</v>
      </c>
      <c r="C31" t="s">
        <v>150</v>
      </c>
      <c r="D31" s="3">
        <f>'Prepayment Meter ex VAT'!D31*1.05</f>
        <v>61.980593835616446</v>
      </c>
      <c r="E31" s="3">
        <f>'Prepayment Meter ex VAT'!E31*1.05</f>
        <v>24.132353225806451</v>
      </c>
    </row>
    <row r="32" spans="1:5" x14ac:dyDescent="0.25">
      <c r="A32">
        <v>18</v>
      </c>
      <c r="B32" t="s">
        <v>12</v>
      </c>
      <c r="C32" t="s">
        <v>151</v>
      </c>
      <c r="D32" s="3">
        <f>'Prepayment Meter ex VAT'!D32*1.05</f>
        <v>64.17264863013699</v>
      </c>
      <c r="E32" s="3">
        <f>'Prepayment Meter ex VAT'!E32*1.05</f>
        <v>23.137224193548384</v>
      </c>
    </row>
    <row r="33" spans="1:6" x14ac:dyDescent="0.25">
      <c r="A33">
        <v>19</v>
      </c>
      <c r="B33" t="s">
        <v>17</v>
      </c>
      <c r="C33" t="s">
        <v>152</v>
      </c>
      <c r="D33" s="3">
        <f>'Prepayment Meter ex VAT'!D33*1.05</f>
        <v>57.838128082191787</v>
      </c>
      <c r="E33" s="3">
        <f>'Prepayment Meter ex VAT'!E33*1.05</f>
        <v>24.410772580645162</v>
      </c>
    </row>
    <row r="34" spans="1:6" x14ac:dyDescent="0.25">
      <c r="A34">
        <v>20</v>
      </c>
      <c r="B34" t="s">
        <v>10</v>
      </c>
      <c r="C34" t="s">
        <v>153</v>
      </c>
      <c r="D34" s="3">
        <f>'Prepayment Meter ex VAT'!D34*1.05</f>
        <v>64.27908698630138</v>
      </c>
      <c r="E34" s="3">
        <f>'Prepayment Meter ex VAT'!E34*1.05</f>
        <v>23.79533709677419</v>
      </c>
    </row>
    <row r="35" spans="1:6" x14ac:dyDescent="0.25">
      <c r="A35">
        <v>21</v>
      </c>
      <c r="B35" t="s">
        <v>27</v>
      </c>
      <c r="C35" t="s">
        <v>154</v>
      </c>
      <c r="D35" s="3">
        <f>'Prepayment Meter ex VAT'!D35*1.05</f>
        <v>64.117991095890417</v>
      </c>
      <c r="E35" s="3">
        <f>'Prepayment Meter ex VAT'!E35*1.05</f>
        <v>23.671708064516125</v>
      </c>
    </row>
    <row r="36" spans="1:6" x14ac:dyDescent="0.25">
      <c r="A36">
        <v>22</v>
      </c>
      <c r="B36" t="s">
        <v>25</v>
      </c>
      <c r="C36" t="s">
        <v>155</v>
      </c>
      <c r="D36" s="3">
        <f>'Prepayment Meter ex VAT'!D36*1.05</f>
        <v>68.119497945205481</v>
      </c>
      <c r="E36" s="3">
        <f>'Prepayment Meter ex VAT'!E36*1.05</f>
        <v>23.364837096774192</v>
      </c>
    </row>
    <row r="37" spans="1:6" x14ac:dyDescent="0.25">
      <c r="A37">
        <v>23</v>
      </c>
      <c r="B37" t="s">
        <v>6</v>
      </c>
      <c r="C37" t="s">
        <v>156</v>
      </c>
      <c r="D37" s="3">
        <f>'Prepayment Meter ex VAT'!D37*1.05</f>
        <v>68.31799109589042</v>
      </c>
      <c r="E37" s="3">
        <f>'Prepayment Meter ex VAT'!E37*1.05</f>
        <v>22.690127419354837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35</v>
      </c>
      <c r="E43" t="s">
        <v>37</v>
      </c>
      <c r="F43" t="s">
        <v>38</v>
      </c>
    </row>
    <row r="44" spans="1:6" x14ac:dyDescent="0.25">
      <c r="A44">
        <v>10</v>
      </c>
      <c r="B44" t="s">
        <v>19</v>
      </c>
      <c r="C44" t="s">
        <v>157</v>
      </c>
      <c r="D44" s="3">
        <f>'Prepayment Meter ex VAT'!D44*1.05</f>
        <v>51.259086986301376</v>
      </c>
      <c r="E44" s="3">
        <f>'Prepayment Meter ex VAT'!E44*1.05</f>
        <v>27.535369354838711</v>
      </c>
      <c r="F44" s="3">
        <f>'Prepayment Meter ex VAT'!F44*1.05</f>
        <v>17.369749462365583</v>
      </c>
    </row>
    <row r="45" spans="1:6" x14ac:dyDescent="0.25">
      <c r="A45">
        <v>11</v>
      </c>
      <c r="B45" t="s">
        <v>21</v>
      </c>
      <c r="C45" t="s">
        <v>158</v>
      </c>
      <c r="D45" s="3">
        <f>'Prepayment Meter ex VAT'!D45*1.05</f>
        <v>56.624155479452057</v>
      </c>
      <c r="E45" s="3">
        <f>'Prepayment Meter ex VAT'!E45*1.05</f>
        <v>26.1002564516129</v>
      </c>
      <c r="F45" s="3">
        <f>'Prepayment Meter ex VAT'!F45*1.05</f>
        <v>16.414072043010766</v>
      </c>
    </row>
    <row r="46" spans="1:6" x14ac:dyDescent="0.25">
      <c r="A46">
        <v>12</v>
      </c>
      <c r="B46" t="s">
        <v>15</v>
      </c>
      <c r="C46" t="s">
        <v>159</v>
      </c>
      <c r="D46" s="3">
        <f>'Prepayment Meter ex VAT'!D46*1.05</f>
        <v>41.501278767123296</v>
      </c>
      <c r="E46" s="3">
        <f>'Prepayment Meter ex VAT'!E46*1.05</f>
        <v>28.007869354838711</v>
      </c>
      <c r="F46" s="3">
        <f>'Prepayment Meter ex VAT'!F46*1.05</f>
        <v>17.530939938556063</v>
      </c>
    </row>
    <row r="47" spans="1:6" x14ac:dyDescent="0.25">
      <c r="A47">
        <v>13</v>
      </c>
      <c r="B47" t="s">
        <v>13</v>
      </c>
      <c r="C47" t="s">
        <v>160</v>
      </c>
      <c r="D47" s="3">
        <f>'Prepayment Meter ex VAT'!D47*1.05</f>
        <v>67.693744520547952</v>
      </c>
      <c r="E47" s="3">
        <f>'Prepayment Meter ex VAT'!E47*1.05</f>
        <v>27.711498387096771</v>
      </c>
      <c r="F47" s="3">
        <f>'Prepayment Meter ex VAT'!F47*1.05</f>
        <v>17.493190322580663</v>
      </c>
    </row>
    <row r="48" spans="1:6" x14ac:dyDescent="0.25">
      <c r="A48">
        <v>14</v>
      </c>
      <c r="B48" t="s">
        <v>23</v>
      </c>
      <c r="C48" t="s">
        <v>161</v>
      </c>
      <c r="D48" s="3">
        <f>'Prepayment Meter ex VAT'!D48*1.05</f>
        <v>63.614566438356164</v>
      </c>
      <c r="E48" s="3">
        <f>'Prepayment Meter ex VAT'!E48*1.05</f>
        <v>26.163595161290321</v>
      </c>
      <c r="F48" s="3">
        <f>'Prepayment Meter ex VAT'!F48*1.05</f>
        <v>16.521247158218134</v>
      </c>
    </row>
    <row r="49" spans="1:6" x14ac:dyDescent="0.25">
      <c r="A49">
        <v>15</v>
      </c>
      <c r="B49" t="s">
        <v>4</v>
      </c>
      <c r="C49" t="s">
        <v>162</v>
      </c>
      <c r="D49" s="3">
        <f>'Prepayment Meter ex VAT'!D49*1.05</f>
        <v>71.775799315068483</v>
      </c>
      <c r="E49" s="3">
        <f>'Prepayment Meter ex VAT'!E49*1.05</f>
        <v>25.520724193548386</v>
      </c>
      <c r="F49" s="3">
        <f>'Prepayment Meter ex VAT'!F49*1.05</f>
        <v>15.942949923195094</v>
      </c>
    </row>
    <row r="50" spans="1:6" x14ac:dyDescent="0.25">
      <c r="A50">
        <v>16</v>
      </c>
      <c r="B50" t="s">
        <v>2</v>
      </c>
      <c r="C50" t="s">
        <v>163</v>
      </c>
      <c r="D50" s="3">
        <f>'Prepayment Meter ex VAT'!D50*1.05</f>
        <v>51.808539041095891</v>
      </c>
      <c r="E50" s="3">
        <f>'Prepayment Meter ex VAT'!E50*1.05</f>
        <v>27.33857903225806</v>
      </c>
      <c r="F50" s="3">
        <f>'Prepayment Meter ex VAT'!F50*1.05</f>
        <v>17.125436098310292</v>
      </c>
    </row>
    <row r="51" spans="1:6" x14ac:dyDescent="0.25">
      <c r="A51">
        <v>17</v>
      </c>
      <c r="B51" t="s">
        <v>8</v>
      </c>
      <c r="C51" t="s">
        <v>164</v>
      </c>
      <c r="D51" s="3">
        <f>'Prepayment Meter ex VAT'!D51*1.05</f>
        <v>62.927032191780832</v>
      </c>
      <c r="E51" s="3">
        <f>'Prepayment Meter ex VAT'!E51*1.05</f>
        <v>27.282353225806453</v>
      </c>
      <c r="F51" s="3">
        <f>'Prepayment Meter ex VAT'!F51*1.05</f>
        <v>17.289986021505378</v>
      </c>
    </row>
    <row r="52" spans="1:6" x14ac:dyDescent="0.25">
      <c r="A52">
        <v>18</v>
      </c>
      <c r="B52" t="s">
        <v>12</v>
      </c>
      <c r="C52" t="s">
        <v>165</v>
      </c>
      <c r="D52" s="3">
        <f>'Prepayment Meter ex VAT'!D52*1.05</f>
        <v>65.156484246575346</v>
      </c>
      <c r="E52" s="3">
        <f>'Prepayment Meter ex VAT'!E52*1.05</f>
        <v>26.287224193548386</v>
      </c>
      <c r="F52" s="3">
        <f>'Prepayment Meter ex VAT'!F52*1.05</f>
        <v>16.465402304147467</v>
      </c>
    </row>
    <row r="53" spans="1:6" x14ac:dyDescent="0.25">
      <c r="A53">
        <v>19</v>
      </c>
      <c r="B53" t="s">
        <v>17</v>
      </c>
      <c r="C53" t="s">
        <v>166</v>
      </c>
      <c r="D53" s="3">
        <f>'Prepayment Meter ex VAT'!D53*1.05</f>
        <v>58.212100684931514</v>
      </c>
      <c r="E53" s="3">
        <f>'Prepayment Meter ex VAT'!E53*1.05</f>
        <v>27.56077258064516</v>
      </c>
      <c r="F53" s="3">
        <f>'Prepayment Meter ex VAT'!F53*1.05</f>
        <v>17.356692626728115</v>
      </c>
    </row>
    <row r="54" spans="1:6" x14ac:dyDescent="0.25">
      <c r="A54">
        <v>20</v>
      </c>
      <c r="B54" t="s">
        <v>10</v>
      </c>
      <c r="C54" t="s">
        <v>167</v>
      </c>
      <c r="D54" s="3">
        <f>'Prepayment Meter ex VAT'!D54*1.05</f>
        <v>64.532237671232878</v>
      </c>
      <c r="E54" s="3">
        <f>'Prepayment Meter ex VAT'!E54*1.05</f>
        <v>26.945337096774189</v>
      </c>
      <c r="F54" s="3">
        <f>'Prepayment Meter ex VAT'!F54*1.05</f>
        <v>16.994674961597546</v>
      </c>
    </row>
    <row r="55" spans="1:6" x14ac:dyDescent="0.25">
      <c r="A55">
        <v>21</v>
      </c>
      <c r="B55" t="s">
        <v>27</v>
      </c>
      <c r="C55" t="s">
        <v>168</v>
      </c>
      <c r="D55" s="3">
        <f>'Prepayment Meter ex VAT'!D55*1.05</f>
        <v>63.626073287671247</v>
      </c>
      <c r="E55" s="3">
        <f>'Prepayment Meter ex VAT'!E55*1.05</f>
        <v>26.821708064516127</v>
      </c>
      <c r="F55" s="3">
        <f>'Prepayment Meter ex VAT'!F55*1.05</f>
        <v>16.937424577572962</v>
      </c>
    </row>
    <row r="56" spans="1:6" x14ac:dyDescent="0.25">
      <c r="A56">
        <v>22</v>
      </c>
      <c r="B56" t="s">
        <v>25</v>
      </c>
      <c r="C56" t="s">
        <v>169</v>
      </c>
      <c r="D56" s="3">
        <f>'Prepayment Meter ex VAT'!D56*1.05</f>
        <v>68.680456849315064</v>
      </c>
      <c r="E56" s="3">
        <f>'Prepayment Meter ex VAT'!E56*1.05</f>
        <v>26.51483709677419</v>
      </c>
      <c r="F56" s="3">
        <f>'Prepayment Meter ex VAT'!F56*1.05</f>
        <v>16.662389247311829</v>
      </c>
    </row>
    <row r="57" spans="1:6" x14ac:dyDescent="0.25">
      <c r="A57">
        <v>23</v>
      </c>
      <c r="B57" t="s">
        <v>6</v>
      </c>
      <c r="C57" t="s">
        <v>170</v>
      </c>
      <c r="D57" s="3">
        <f>'Prepayment Meter ex VAT'!D57*1.05</f>
        <v>68.177032191780825</v>
      </c>
      <c r="E57" s="3">
        <f>'Prepayment Meter ex VAT'!E57*1.05</f>
        <v>25.840127419354836</v>
      </c>
      <c r="F57" s="3">
        <f>'Prepayment Meter ex VAT'!F57*1.05</f>
        <v>16.310797849462372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Other (inc Direct Debit) ex VAT</vt:lpstr>
      <vt:lpstr>Standard Credit ex VAT</vt:lpstr>
      <vt:lpstr>Prepayment Meter ex VAT</vt:lpstr>
      <vt:lpstr>Other (inc Direct Debit)</vt:lpstr>
      <vt:lpstr>Standard Credit</vt:lpstr>
      <vt:lpstr>Prepayment 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 Pritchard</cp:lastModifiedBy>
  <dcterms:created xsi:type="dcterms:W3CDTF">2021-03-18T16:17:41Z</dcterms:created>
  <dcterms:modified xsi:type="dcterms:W3CDTF">2024-08-30T09:59:08Z</dcterms:modified>
</cp:coreProperties>
</file>